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ЦП годовое" sheetId="1" r:id="rId1"/>
  </sheets>
  <definedNames>
    <definedName name="_xlnm.Print_Area" localSheetId="0">'ЦП годовое'!$A$1:$G$605</definedName>
  </definedNames>
  <calcPr calcId="125725"/>
</workbook>
</file>

<file path=xl/calcChain.xml><?xml version="1.0" encoding="utf-8"?>
<calcChain xmlns="http://schemas.openxmlformats.org/spreadsheetml/2006/main">
  <c r="E554" i="1"/>
  <c r="E553"/>
  <c r="F558"/>
  <c r="E558"/>
  <c r="G122"/>
  <c r="E110"/>
  <c r="E87"/>
  <c r="F87"/>
  <c r="F88"/>
  <c r="H41"/>
  <c r="E34"/>
  <c r="D423"/>
  <c r="D408"/>
  <c r="D411"/>
  <c r="D414"/>
  <c r="D393"/>
  <c r="D387" s="1"/>
  <c r="D384" s="1"/>
  <c r="D396"/>
  <c r="D402"/>
  <c r="D420"/>
  <c r="D426"/>
  <c r="D258"/>
  <c r="D250"/>
  <c r="D247"/>
  <c r="D241" s="1"/>
  <c r="D248"/>
  <c r="D242" s="1"/>
  <c r="D249"/>
  <c r="D252"/>
  <c r="D264"/>
  <c r="D270"/>
  <c r="D278"/>
  <c r="D276" s="1"/>
  <c r="D280"/>
  <c r="D244" s="1"/>
  <c r="D279"/>
  <c r="D282"/>
  <c r="D291"/>
  <c r="D243" s="1"/>
  <c r="D10" s="1"/>
  <c r="D294"/>
  <c r="D303"/>
  <c r="D300" s="1"/>
  <c r="D306"/>
  <c r="E270"/>
  <c r="F270"/>
  <c r="G270" s="1"/>
  <c r="D21"/>
  <c r="D25"/>
  <c r="D23"/>
  <c r="D22"/>
  <c r="D32"/>
  <c r="D14" s="1"/>
  <c r="D33"/>
  <c r="D35"/>
  <c r="D34"/>
  <c r="D37"/>
  <c r="D43"/>
  <c r="D61"/>
  <c r="D53"/>
  <c r="D52"/>
  <c r="D49"/>
  <c r="D55"/>
  <c r="D67"/>
  <c r="D77"/>
  <c r="D76"/>
  <c r="D79"/>
  <c r="D87"/>
  <c r="D88"/>
  <c r="D90"/>
  <c r="D99"/>
  <c r="D96"/>
  <c r="D102"/>
  <c r="D110"/>
  <c r="D111"/>
  <c r="D126"/>
  <c r="D120"/>
  <c r="D114"/>
  <c r="D133"/>
  <c r="D141"/>
  <c r="D144"/>
  <c r="D150"/>
  <c r="D159"/>
  <c r="D156" s="1"/>
  <c r="D162"/>
  <c r="D171"/>
  <c r="D168"/>
  <c r="D174"/>
  <c r="D183"/>
  <c r="D182"/>
  <c r="D186"/>
  <c r="D196"/>
  <c r="D195"/>
  <c r="D198"/>
  <c r="D230"/>
  <c r="D206"/>
  <c r="D207"/>
  <c r="D210"/>
  <c r="D219"/>
  <c r="D216"/>
  <c r="D222"/>
  <c r="E222"/>
  <c r="D231"/>
  <c r="D234"/>
  <c r="D321"/>
  <c r="D319"/>
  <c r="D330"/>
  <c r="D320"/>
  <c r="D324"/>
  <c r="D337"/>
  <c r="D338"/>
  <c r="D339"/>
  <c r="D342"/>
  <c r="D348"/>
  <c r="D354"/>
  <c r="D363"/>
  <c r="D360"/>
  <c r="D366"/>
  <c r="D374"/>
  <c r="D375"/>
  <c r="D378"/>
  <c r="D440"/>
  <c r="D441"/>
  <c r="D444"/>
  <c r="D450"/>
  <c r="D457"/>
  <c r="D458"/>
  <c r="D460"/>
  <c r="D436" s="1"/>
  <c r="D459"/>
  <c r="D462"/>
  <c r="D468"/>
  <c r="D474"/>
  <c r="D482"/>
  <c r="D483"/>
  <c r="E483"/>
  <c r="D486"/>
  <c r="D492"/>
  <c r="D498"/>
  <c r="D504"/>
  <c r="D510"/>
  <c r="D523"/>
  <c r="D524"/>
  <c r="D528"/>
  <c r="D534"/>
  <c r="D543"/>
  <c r="D525"/>
  <c r="D553"/>
  <c r="D547" s="1"/>
  <c r="D554"/>
  <c r="D556"/>
  <c r="D550" s="1"/>
  <c r="D555"/>
  <c r="D558"/>
  <c r="F566"/>
  <c r="F565" s="1"/>
  <c r="D564"/>
  <c r="D570"/>
  <c r="D578"/>
  <c r="D579"/>
  <c r="D582"/>
  <c r="D576" s="1"/>
  <c r="F595"/>
  <c r="F589" s="1"/>
  <c r="F596"/>
  <c r="F590" s="1"/>
  <c r="F597"/>
  <c r="F591" s="1"/>
  <c r="F600"/>
  <c r="F594" s="1"/>
  <c r="F588" s="1"/>
  <c r="D595"/>
  <c r="D589"/>
  <c r="D596"/>
  <c r="D590"/>
  <c r="D597"/>
  <c r="D591"/>
  <c r="D600"/>
  <c r="D594" s="1"/>
  <c r="D588" s="1"/>
  <c r="E51"/>
  <c r="F21"/>
  <c r="E21"/>
  <c r="F22"/>
  <c r="E22"/>
  <c r="F25"/>
  <c r="E25"/>
  <c r="F32"/>
  <c r="F33"/>
  <c r="E32"/>
  <c r="E33"/>
  <c r="F34"/>
  <c r="F37"/>
  <c r="E37"/>
  <c r="F43"/>
  <c r="E43"/>
  <c r="F51"/>
  <c r="G51" s="1"/>
  <c r="F52"/>
  <c r="E52"/>
  <c r="F55"/>
  <c r="E55"/>
  <c r="G55"/>
  <c r="F61"/>
  <c r="E61"/>
  <c r="G61"/>
  <c r="F67"/>
  <c r="E67"/>
  <c r="F75"/>
  <c r="E75"/>
  <c r="F76"/>
  <c r="E76"/>
  <c r="F79"/>
  <c r="E79"/>
  <c r="E88"/>
  <c r="F90"/>
  <c r="G90" s="1"/>
  <c r="E90"/>
  <c r="F99"/>
  <c r="E99"/>
  <c r="F102"/>
  <c r="E102"/>
  <c r="F110"/>
  <c r="F111"/>
  <c r="E111"/>
  <c r="G111" s="1"/>
  <c r="F114"/>
  <c r="E114"/>
  <c r="F120"/>
  <c r="E120"/>
  <c r="F126"/>
  <c r="E126"/>
  <c r="F141"/>
  <c r="E141"/>
  <c r="F144"/>
  <c r="E144"/>
  <c r="F150"/>
  <c r="E150"/>
  <c r="E157"/>
  <c r="F157"/>
  <c r="E158"/>
  <c r="E134" s="1"/>
  <c r="F158"/>
  <c r="G158" s="1"/>
  <c r="F159"/>
  <c r="G159" s="1"/>
  <c r="E159"/>
  <c r="F162"/>
  <c r="E162"/>
  <c r="F171"/>
  <c r="G171"/>
  <c r="E171"/>
  <c r="F174"/>
  <c r="E174"/>
  <c r="E181"/>
  <c r="E182"/>
  <c r="F181"/>
  <c r="F182"/>
  <c r="F183"/>
  <c r="F186"/>
  <c r="E186"/>
  <c r="E193"/>
  <c r="E194"/>
  <c r="F193"/>
  <c r="F194"/>
  <c r="F195"/>
  <c r="E195"/>
  <c r="G195"/>
  <c r="F198"/>
  <c r="E198"/>
  <c r="F206"/>
  <c r="E206"/>
  <c r="F207"/>
  <c r="E207"/>
  <c r="F210"/>
  <c r="E210"/>
  <c r="F219"/>
  <c r="F216"/>
  <c r="E219"/>
  <c r="E216"/>
  <c r="F222"/>
  <c r="F230"/>
  <c r="E230"/>
  <c r="F231"/>
  <c r="E231"/>
  <c r="G231"/>
  <c r="F234"/>
  <c r="E234"/>
  <c r="F247"/>
  <c r="F248"/>
  <c r="E247"/>
  <c r="E248"/>
  <c r="F249"/>
  <c r="E249"/>
  <c r="F252"/>
  <c r="E252"/>
  <c r="F258"/>
  <c r="E258"/>
  <c r="G258" s="1"/>
  <c r="F264"/>
  <c r="E264"/>
  <c r="E278"/>
  <c r="F278"/>
  <c r="G278" s="1"/>
  <c r="F279"/>
  <c r="E279"/>
  <c r="F282"/>
  <c r="G282"/>
  <c r="E282"/>
  <c r="F291"/>
  <c r="E291"/>
  <c r="F294"/>
  <c r="E294"/>
  <c r="F302"/>
  <c r="E302"/>
  <c r="F303"/>
  <c r="G303" s="1"/>
  <c r="E303"/>
  <c r="F306"/>
  <c r="E306"/>
  <c r="F319"/>
  <c r="F320"/>
  <c r="E319"/>
  <c r="E320"/>
  <c r="F321"/>
  <c r="E321"/>
  <c r="F324"/>
  <c r="E324"/>
  <c r="F330"/>
  <c r="E330"/>
  <c r="F337"/>
  <c r="F338"/>
  <c r="F339"/>
  <c r="E337"/>
  <c r="E338"/>
  <c r="E339"/>
  <c r="F342"/>
  <c r="E342"/>
  <c r="F348"/>
  <c r="E348"/>
  <c r="F354"/>
  <c r="E354"/>
  <c r="F363"/>
  <c r="E363"/>
  <c r="G363"/>
  <c r="F366"/>
  <c r="E366"/>
  <c r="E374"/>
  <c r="F374"/>
  <c r="F375"/>
  <c r="G375"/>
  <c r="E375"/>
  <c r="F378"/>
  <c r="E378"/>
  <c r="F411"/>
  <c r="E411"/>
  <c r="F426"/>
  <c r="E426"/>
  <c r="E386"/>
  <c r="F386"/>
  <c r="F393"/>
  <c r="F387" s="1"/>
  <c r="E393"/>
  <c r="F396"/>
  <c r="E396"/>
  <c r="F402"/>
  <c r="G402" s="1"/>
  <c r="E402"/>
  <c r="F414"/>
  <c r="E414"/>
  <c r="F420"/>
  <c r="E420"/>
  <c r="G420" s="1"/>
  <c r="F440"/>
  <c r="E440"/>
  <c r="F441"/>
  <c r="G441" s="1"/>
  <c r="E441"/>
  <c r="F444"/>
  <c r="E444"/>
  <c r="F450"/>
  <c r="E450"/>
  <c r="G450" s="1"/>
  <c r="E458"/>
  <c r="F458"/>
  <c r="E459"/>
  <c r="F459"/>
  <c r="F457"/>
  <c r="E457"/>
  <c r="F462"/>
  <c r="E462"/>
  <c r="G462"/>
  <c r="F474"/>
  <c r="F468"/>
  <c r="E468"/>
  <c r="G468" s="1"/>
  <c r="E474"/>
  <c r="G474" s="1"/>
  <c r="F516"/>
  <c r="F510"/>
  <c r="F504"/>
  <c r="F498"/>
  <c r="F492"/>
  <c r="F486"/>
  <c r="F482"/>
  <c r="F483"/>
  <c r="G483"/>
  <c r="E482"/>
  <c r="E486"/>
  <c r="E492"/>
  <c r="E498"/>
  <c r="E504"/>
  <c r="E510"/>
  <c r="G510"/>
  <c r="E516"/>
  <c r="G519"/>
  <c r="F534"/>
  <c r="F528"/>
  <c r="E528"/>
  <c r="G528"/>
  <c r="E534"/>
  <c r="F523"/>
  <c r="F524"/>
  <c r="E523"/>
  <c r="E524"/>
  <c r="G524" s="1"/>
  <c r="F525"/>
  <c r="E525"/>
  <c r="F540"/>
  <c r="E540"/>
  <c r="G540" s="1"/>
  <c r="F555"/>
  <c r="F570"/>
  <c r="E564"/>
  <c r="E570"/>
  <c r="E547"/>
  <c r="E555"/>
  <c r="G27"/>
  <c r="G28"/>
  <c r="G38"/>
  <c r="G39"/>
  <c r="G40"/>
  <c r="G46"/>
  <c r="G57"/>
  <c r="G58"/>
  <c r="G64"/>
  <c r="G69"/>
  <c r="G70"/>
  <c r="G76"/>
  <c r="G81"/>
  <c r="G82"/>
  <c r="G93"/>
  <c r="G105"/>
  <c r="G116"/>
  <c r="G117"/>
  <c r="G128"/>
  <c r="G129"/>
  <c r="G147"/>
  <c r="G153"/>
  <c r="G163"/>
  <c r="G164"/>
  <c r="G165"/>
  <c r="G177"/>
  <c r="G188"/>
  <c r="G189"/>
  <c r="G199"/>
  <c r="G200"/>
  <c r="G201"/>
  <c r="G212"/>
  <c r="G213"/>
  <c r="G225"/>
  <c r="G236"/>
  <c r="G237"/>
  <c r="G253"/>
  <c r="G254"/>
  <c r="G255"/>
  <c r="G260"/>
  <c r="G261"/>
  <c r="G265"/>
  <c r="G266"/>
  <c r="G267"/>
  <c r="G273"/>
  <c r="G284"/>
  <c r="G285"/>
  <c r="G297"/>
  <c r="G308"/>
  <c r="G309"/>
  <c r="G325"/>
  <c r="G326"/>
  <c r="G327"/>
  <c r="G331"/>
  <c r="G332"/>
  <c r="G344"/>
  <c r="G345"/>
  <c r="G357"/>
  <c r="G369"/>
  <c r="G378"/>
  <c r="G380"/>
  <c r="G381"/>
  <c r="G399"/>
  <c r="G405"/>
  <c r="G417"/>
  <c r="G422"/>
  <c r="G423"/>
  <c r="G428"/>
  <c r="G429"/>
  <c r="G446"/>
  <c r="G447"/>
  <c r="G452"/>
  <c r="G453"/>
  <c r="G465"/>
  <c r="G470"/>
  <c r="G471"/>
  <c r="G475"/>
  <c r="G476"/>
  <c r="G477"/>
  <c r="G488"/>
  <c r="G489"/>
  <c r="G501"/>
  <c r="G506"/>
  <c r="G507"/>
  <c r="G513"/>
  <c r="G530"/>
  <c r="G531"/>
  <c r="G537"/>
  <c r="G541"/>
  <c r="G542"/>
  <c r="G543"/>
  <c r="G555"/>
  <c r="G558"/>
  <c r="G559"/>
  <c r="G560"/>
  <c r="G561"/>
  <c r="G571"/>
  <c r="G572"/>
  <c r="G584"/>
  <c r="G585"/>
  <c r="E578"/>
  <c r="E548" s="1"/>
  <c r="F578"/>
  <c r="E579"/>
  <c r="G579" s="1"/>
  <c r="F579"/>
  <c r="F582"/>
  <c r="G582" s="1"/>
  <c r="E582"/>
  <c r="E576"/>
  <c r="E595"/>
  <c r="E589"/>
  <c r="E596"/>
  <c r="E590"/>
  <c r="E597"/>
  <c r="E591"/>
  <c r="E600"/>
  <c r="E594"/>
  <c r="E588" s="1"/>
  <c r="D433"/>
  <c r="D432" s="1"/>
  <c r="D480"/>
  <c r="D19"/>
  <c r="D16"/>
  <c r="D313"/>
  <c r="G566"/>
  <c r="G486"/>
  <c r="G444"/>
  <c r="G396"/>
  <c r="F372"/>
  <c r="G306"/>
  <c r="G302"/>
  <c r="G291"/>
  <c r="G279"/>
  <c r="F276"/>
  <c r="G276" s="1"/>
  <c r="D438"/>
  <c r="D204"/>
  <c r="D15"/>
  <c r="D9" s="1"/>
  <c r="F554"/>
  <c r="G504"/>
  <c r="G482"/>
  <c r="D318"/>
  <c r="E372"/>
  <c r="G264"/>
  <c r="G234"/>
  <c r="G198"/>
  <c r="G157"/>
  <c r="G126"/>
  <c r="G34"/>
  <c r="D73"/>
  <c r="D31"/>
  <c r="D17"/>
  <c r="D315"/>
  <c r="D192"/>
  <c r="G150"/>
  <c r="G141"/>
  <c r="D435"/>
  <c r="D314"/>
  <c r="G222"/>
  <c r="D228"/>
  <c r="D135"/>
  <c r="D372"/>
  <c r="D138"/>
  <c r="E73"/>
  <c r="G457"/>
  <c r="G426"/>
  <c r="E16"/>
  <c r="D456"/>
  <c r="D85"/>
  <c r="D134"/>
  <c r="D132"/>
  <c r="G102"/>
  <c r="D180"/>
  <c r="D108"/>
  <c r="G374"/>
  <c r="G321"/>
  <c r="E300"/>
  <c r="G458"/>
  <c r="D522"/>
  <c r="F192"/>
  <c r="D336"/>
  <c r="G339"/>
  <c r="D434"/>
  <c r="G182"/>
  <c r="G459"/>
  <c r="G33"/>
  <c r="G21"/>
  <c r="G32"/>
  <c r="E438"/>
  <c r="F300"/>
  <c r="E156"/>
  <c r="F156"/>
  <c r="G156" s="1"/>
  <c r="G43"/>
  <c r="G22"/>
  <c r="D540"/>
  <c r="E243"/>
  <c r="G206"/>
  <c r="G194"/>
  <c r="G534"/>
  <c r="F390"/>
  <c r="G372"/>
  <c r="F243"/>
  <c r="F108"/>
  <c r="F73"/>
  <c r="E19"/>
  <c r="G19" s="1"/>
  <c r="D549"/>
  <c r="G342"/>
  <c r="E108"/>
  <c r="E96"/>
  <c r="G79"/>
  <c r="G37"/>
  <c r="G570"/>
  <c r="E390"/>
  <c r="G390" s="1"/>
  <c r="E387"/>
  <c r="F315"/>
  <c r="F312" s="1"/>
  <c r="G312" s="1"/>
  <c r="E183"/>
  <c r="G183"/>
  <c r="D548"/>
  <c r="G294"/>
  <c r="F228"/>
  <c r="G207"/>
  <c r="G144"/>
  <c r="F135"/>
  <c r="G120"/>
  <c r="F16"/>
  <c r="G16" s="1"/>
  <c r="F242"/>
  <c r="E228"/>
  <c r="G523"/>
  <c r="G75"/>
  <c r="F360"/>
  <c r="G360" s="1"/>
  <c r="G110"/>
  <c r="F288"/>
  <c r="F168"/>
  <c r="E133"/>
  <c r="E132" s="1"/>
  <c r="F314"/>
  <c r="F241"/>
  <c r="G241" s="1"/>
  <c r="F134"/>
  <c r="F15"/>
  <c r="F9" s="1"/>
  <c r="G440"/>
  <c r="E242"/>
  <c r="F133"/>
  <c r="F132" s="1"/>
  <c r="F14"/>
  <c r="E288"/>
  <c r="E241"/>
  <c r="E240"/>
  <c r="F433"/>
  <c r="E433"/>
  <c r="G433" s="1"/>
  <c r="F313"/>
  <c r="E204"/>
  <c r="E168"/>
  <c r="E85"/>
  <c r="D552"/>
  <c r="E14"/>
  <c r="E13" s="1"/>
  <c r="F19"/>
  <c r="G25"/>
  <c r="E31"/>
  <c r="F31"/>
  <c r="G31" s="1"/>
  <c r="G52"/>
  <c r="G67"/>
  <c r="F49"/>
  <c r="F85"/>
  <c r="G85" s="1"/>
  <c r="F96"/>
  <c r="G114"/>
  <c r="F138"/>
  <c r="E135"/>
  <c r="G162"/>
  <c r="G174"/>
  <c r="G186"/>
  <c r="F180"/>
  <c r="G193"/>
  <c r="G210"/>
  <c r="F204"/>
  <c r="G216"/>
  <c r="G219"/>
  <c r="G230"/>
  <c r="E138"/>
  <c r="G247"/>
  <c r="F246"/>
  <c r="G246" s="1"/>
  <c r="G248"/>
  <c r="E246"/>
  <c r="G249"/>
  <c r="E276"/>
  <c r="G252"/>
  <c r="G324"/>
  <c r="G319"/>
  <c r="G320"/>
  <c r="F318"/>
  <c r="G318" s="1"/>
  <c r="G330"/>
  <c r="E314"/>
  <c r="E318"/>
  <c r="E313"/>
  <c r="G313" s="1"/>
  <c r="G338"/>
  <c r="E336"/>
  <c r="G354"/>
  <c r="F336"/>
  <c r="G336" s="1"/>
  <c r="E315"/>
  <c r="E360"/>
  <c r="G366"/>
  <c r="G386"/>
  <c r="F408"/>
  <c r="G411"/>
  <c r="E408"/>
  <c r="G414"/>
  <c r="G393"/>
  <c r="G578"/>
  <c r="E435"/>
  <c r="E456"/>
  <c r="G456" s="1"/>
  <c r="F435"/>
  <c r="F434"/>
  <c r="F456"/>
  <c r="E434"/>
  <c r="E432" s="1"/>
  <c r="F438"/>
  <c r="G438"/>
  <c r="E522"/>
  <c r="F549"/>
  <c r="G516"/>
  <c r="E480"/>
  <c r="G498"/>
  <c r="F480"/>
  <c r="F522"/>
  <c r="G525"/>
  <c r="E552"/>
  <c r="F548"/>
  <c r="G548" s="1"/>
  <c r="G554"/>
  <c r="D312"/>
  <c r="G300"/>
  <c r="D13"/>
  <c r="G288"/>
  <c r="E180"/>
  <c r="G180"/>
  <c r="G242"/>
  <c r="G228"/>
  <c r="G108"/>
  <c r="G73"/>
  <c r="G314"/>
  <c r="G168"/>
  <c r="G96"/>
  <c r="G480"/>
  <c r="G522"/>
  <c r="G14"/>
  <c r="G204"/>
  <c r="F240"/>
  <c r="G240" s="1"/>
  <c r="F432"/>
  <c r="G432" s="1"/>
  <c r="G138"/>
  <c r="G434"/>
  <c r="G135"/>
  <c r="G243"/>
  <c r="E312"/>
  <c r="G315"/>
  <c r="G408"/>
  <c r="E8"/>
  <c r="E384"/>
  <c r="E192"/>
  <c r="G192"/>
  <c r="D246"/>
  <c r="G435"/>
  <c r="E49"/>
  <c r="G49"/>
  <c r="E15"/>
  <c r="G387" l="1"/>
  <c r="F384"/>
  <c r="G384" s="1"/>
  <c r="G134"/>
  <c r="E9"/>
  <c r="G565"/>
  <c r="F553"/>
  <c r="F564"/>
  <c r="G564" s="1"/>
  <c r="G9"/>
  <c r="D8"/>
  <c r="D240"/>
  <c r="G132"/>
  <c r="D546"/>
  <c r="D11"/>
  <c r="D288"/>
  <c r="D390"/>
  <c r="G15"/>
  <c r="F13"/>
  <c r="G13" s="1"/>
  <c r="F10"/>
  <c r="G133"/>
  <c r="F576"/>
  <c r="G576" s="1"/>
  <c r="E549"/>
  <c r="G549" s="1"/>
  <c r="E546" l="1"/>
  <c r="F547"/>
  <c r="F552"/>
  <c r="G552" s="1"/>
  <c r="G553"/>
  <c r="E10"/>
  <c r="G10" s="1"/>
  <c r="D6"/>
  <c r="E6"/>
  <c r="G547" l="1"/>
  <c r="F546"/>
  <c r="G546" s="1"/>
  <c r="F8"/>
  <c r="G8" l="1"/>
  <c r="F6"/>
  <c r="G6" s="1"/>
</calcChain>
</file>

<file path=xl/sharedStrings.xml><?xml version="1.0" encoding="utf-8"?>
<sst xmlns="http://schemas.openxmlformats.org/spreadsheetml/2006/main" count="709" uniqueCount="214">
  <si>
    <t>№ п/п</t>
  </si>
  <si>
    <t>Наименование прграммы</t>
  </si>
  <si>
    <t>Источник финансирования</t>
  </si>
  <si>
    <t>с начала текущего года</t>
  </si>
  <si>
    <t>Всего по программам:</t>
  </si>
  <si>
    <t>в том числе:</t>
  </si>
  <si>
    <t>федеральный бюджет</t>
  </si>
  <si>
    <t>краевой бюджет</t>
  </si>
  <si>
    <t>1.</t>
  </si>
  <si>
    <t>Всего:</t>
  </si>
  <si>
    <t xml:space="preserve">краевой бюджет </t>
  </si>
  <si>
    <t>тыс. руб.</t>
  </si>
  <si>
    <t>в % к уточнённому плану на текущий год</t>
  </si>
  <si>
    <t xml:space="preserve">Внебюджетные источники </t>
  </si>
  <si>
    <t>Внебюджетные источники:</t>
  </si>
  <si>
    <t>Запланировано к финансированию Программой на отчетный год</t>
  </si>
  <si>
    <t>местный бюджет</t>
  </si>
  <si>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реализации муниципальных программ за  1 полугодие 2018 года</t>
  </si>
  <si>
    <t>Кассовое исполнение по состоянию на 30.06.2018 г.</t>
  </si>
  <si>
    <t>Сводная бюджетная роспись на  30.06.2018 г.</t>
  </si>
  <si>
    <t>Подпрограмма «Развитие дошкольного образования в Георгиевском городском округе Ставропольского края»</t>
  </si>
  <si>
    <t>Мероприятие «Обеспечение деятельности детских дошкольных организаций, присмотр и уход, реализация общеобразовательных программ дошкольного образования, в том числе программ, адаптированных для детей с ограниченными возможностями здоровья и детей инвалидов (на дому)»</t>
  </si>
  <si>
    <t>Подпрограмма «Развитие общего образования в Георгиевском городском округе Ставропольского края»</t>
  </si>
  <si>
    <t>Мероприятие «Обеспечение деятельности общеобразовательных организаций, предоставление бесплатного общего образования»</t>
  </si>
  <si>
    <t>Мероприятие «Организация отдыха детей и молодёжи»</t>
  </si>
  <si>
    <t>Подпрограмма «Развитие дополнительного образования и молодёжной политики в Георгиевском городском округе Ставропольского края»</t>
  </si>
  <si>
    <t>Мероприятие «Обеспечение деятельности организаций дополнительного образования, реализация дополнительных общеразвивающих программ, обеспечение деятельности организаций, оказывающих  психолого-педагогическую и медико-социальную помощь населению округа»</t>
  </si>
  <si>
    <t>Мероприятие «Организация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молодежи»</t>
  </si>
  <si>
    <t>Подпрограмма «Развитие дополнительного образования в сфере культуры в Георгиевском городском округе Ставропольского края»</t>
  </si>
  <si>
    <t>Мероприятие «Обеспечение деятельности (оказание услуг) организаций по внешкольной работе с детьми в области культуры, реализация дополнительных предпрофессиональных и общеразвивающих программ»</t>
  </si>
  <si>
    <t>Подпрограмма «Поддержка детей-сирот, детей оставшихся без попечения родителей, меры социальной поддержки и иные выплаты гражданам в сфере образования Георгиевского городского округа Ставропольского края»</t>
  </si>
  <si>
    <t>Мероприятие «Выплата пособий, компенсаций и иные выплаты»</t>
  </si>
  <si>
    <t xml:space="preserve">Подпрограмма «Строительство и реконструкция объектов муниципальной собственности 
Георгиевского городского округа Ставропольского края»
</t>
  </si>
  <si>
    <t>Мероприятие «Бюджетные инвестиции в объекты капитального строительства собственности муниципальных образований»</t>
  </si>
  <si>
    <t>Подпрограмма «Обеспечение реализации муниципальной программы и  общепрограммные мероприятия»</t>
  </si>
  <si>
    <t>Мероприятие «Обеспечение реализации муниципальной программы Георгиевского городского округа Ставропольского края «Развитие образования и моло-дёжной политики» и общепрограммные мероприятия»</t>
  </si>
  <si>
    <t>Мероприятие «Организация и осуществление деятельности по опеке и попечительству»</t>
  </si>
  <si>
    <t>Мероприятие «Обеспечение методического и технического обслуживания организаций Георгиевского городского округа Ставропольского края»</t>
  </si>
  <si>
    <t xml:space="preserve">Муниципальная программа «Развитие жилищно-коммунального и дорожного хозяйства, благоустройство Георгиевского городского округа Ставропольского края» </t>
  </si>
  <si>
    <t>Подпрограмма «Развитие жилищного хозяйства Георгиевского городского округа Ставропольского края»</t>
  </si>
  <si>
    <t>Подпрограмма «Развитие коммунального хозяйства Георгиевского городского округа Ставропольского края»</t>
  </si>
  <si>
    <t>Подпрограмма «Энергосбережение и повышение энергетической эффективности в Георгиевском городском округе Ставропольского края»</t>
  </si>
  <si>
    <t>Подпрограмма «Обеспечение жильём молодых семей в Георгиевском городском округе Ставропольского края»</t>
  </si>
  <si>
    <t>Подпрограмма «Дорожное хозяйство Георгиевского городского округа Ставропольского края»</t>
  </si>
  <si>
    <t>Порпрограмма «Безопасность дорожного движения в Георгиевском городском округе Ставропольского края»</t>
  </si>
  <si>
    <t>Подпрограмма «Обеспечение реализации муниципальной программы и общепрограммные мероприятия»</t>
  </si>
  <si>
    <t>Муниципальная программа «Развитие культуры, туризма и спорта»</t>
  </si>
  <si>
    <t>Подпрограмма «Культура и досуг в Георгиевском городском округе Ставропольского края»</t>
  </si>
  <si>
    <t>Мероприятие «Обеспечение деятельности учреждений культурно-досугового типа, организация деятельности клубных формирований»</t>
  </si>
  <si>
    <t>Мероприятие «Обеспечение деятельности библиотек, библиотечное, библиографическое и информационное обслуживание пользователей библиотек»</t>
  </si>
  <si>
    <t>Мероприятие «Комплектование книжных фондов»</t>
  </si>
  <si>
    <t>Мероприятие «Прочие мероприятия в области культуры и кинематографии»</t>
  </si>
  <si>
    <t>Подпрограмма «Развитие физической культуры и спорта в Георгиевском городском округе Ставропольского края»</t>
  </si>
  <si>
    <t>Мероприятие«Организация физкультурно-оздоровительной и спортивно-массовой работы»</t>
  </si>
  <si>
    <t>Подпрограмма «Развитие туристско-рекреационного комплекса  Георгиевского городского округа Ставропольского края»</t>
  </si>
  <si>
    <t>Мероприятие «Рекламно-информационное обеспечение развития туризма в Георгиевском городском округе Ставропольского края»</t>
  </si>
  <si>
    <t>Подпрограмма «Обеспечение реализации программы и общепрограммные мероприятия»</t>
  </si>
  <si>
    <t>Мероприятие «Расходы на осуществление деятельности управления культуры и туризма администрации Георгиевского городского округа Ставро-польского края»</t>
  </si>
  <si>
    <t>Подпрограмма «Социальное обеспечение населения Георгиевского городского округа Ставропольского края»</t>
  </si>
  <si>
    <t>Мероприятие «Предоставление мер социальной поддержки отдельным категориям граждан Георгиевского городского округа Ставропольского края»</t>
  </si>
  <si>
    <t>Мероприятие «Предоставление мер социальной поддержки семьям и детям»</t>
  </si>
  <si>
    <t>Подпрограмма«Доступная среда в Георгиевском городском округе Ставропольского края»</t>
  </si>
  <si>
    <t>Мероприятие «Создание условий для беспрепятственного доступа инвалидов и других маломобильных групп населения к учреждениям культуры и спорта»</t>
  </si>
  <si>
    <t>Мероприятие «Создание условий для беспрепятственного доступа инвалидов и других маломобильных групп населения к учреждениям дошкольного и дополнительного образования и учреждениям спортивной направленности»</t>
  </si>
  <si>
    <t>Мероприятие «Создание условий для беспрепятственного доступа инвалидов и других маломобильных групп населения к объектам транспорта и дорожно-транспортной инфраструктуры»</t>
  </si>
  <si>
    <t xml:space="preserve">Подпрограмма «Поддержка социально-ориентированных некоммерческих организаций Георгиевского городского округа Ставропольского края» </t>
  </si>
  <si>
    <t>Мероприятие «Подготовка и проведение мероприятий по патриотическому воспитанию граждан, посвященных памятным датам военной истории Отечества, развитие ветеранского движения»</t>
  </si>
  <si>
    <t>Подпрограмма «Обеспечение реализации муниципальной программы Георгиевского городского округа Ставропольского края «Социальная поддержка граждан» и общепрограммные мероприятия»»</t>
  </si>
  <si>
    <t>Мероприятие «Обеспечение деятельности по реализации Программы»</t>
  </si>
  <si>
    <t xml:space="preserve">Муниципальная программа «Управление финансами и имуществом» </t>
  </si>
  <si>
    <t>Мероприятие «Совершенствование бюджетной политики и повышение эффективности использования средств бюджета Георгиевского городского округа Ставропольского края»</t>
  </si>
  <si>
    <t>Мероприятие «Проведение мероприятий по повышению финансовой устойчивости бюджета Георгиевского городского округа Ставропольского края»</t>
  </si>
  <si>
    <t>Мероприятие «Мероприятие в области землеустройства, землепользования и управления муниципальным имуществом»</t>
  </si>
  <si>
    <t>Подпрограмма «Обеспечение реализации муниципальной программы  и общепрограммные мероприятия»</t>
  </si>
  <si>
    <t xml:space="preserve">Муниципальная программа «Развитие муниципального образования и повышение открытости администрации Георгиевского городского округа Ставропольского края» </t>
  </si>
  <si>
    <t>Мероприятие «Обеспечение деятельности по реализации Программы и общепрограммные мероприятия»</t>
  </si>
  <si>
    <t>Подпрограмма «Повышение открытости деятельности администрации округа, снижение административных барьеров, повышение качества предоставления государственных и муниципальных услуг в ГГО СК и противодействие коррупции»</t>
  </si>
  <si>
    <t>Мероприятие «Обеспечение деятельности многофункционального центра предоставления государственных и муниципальных услуг»</t>
  </si>
  <si>
    <t>Мероприятие «Снижение административных барьеров, повышение открытости деятельности администрации округа и противодействие коррупции в органах местного самоуправления»</t>
  </si>
  <si>
    <t>Подпрограмма «Развитие муниципального образования Георгиевский городской округ Ставропольского края»</t>
  </si>
  <si>
    <t>Мероприятие «Поддержка малого и среднего предпринимательства»</t>
  </si>
  <si>
    <t>Мероприятие «Реализация проектов развития территории округа, основанных на местных инициативах»</t>
  </si>
  <si>
    <t>Мероприятие «Реализация мероприятий по устойчивому развитию сельских территорий»</t>
  </si>
  <si>
    <t>Подпрограмма «Безопасный округ»</t>
  </si>
  <si>
    <t>Мероприятие «Содержание и обеспечение деятельности поисковых и аварийно-спасательных служб»</t>
  </si>
  <si>
    <t>Мероприятие «Предупреждение и ликвидация последствий чрезвычайных ситуаций природного и техногенного характера»</t>
  </si>
  <si>
    <t xml:space="preserve">Мероприятие «Привлечение казачества к оказанию помощи правоохранительным органам в охране общественного порядка,
совершенствование военно-патриотического воспитания казачьей молодежи»
</t>
  </si>
  <si>
    <t>Мероприятие «Профилактика терроризма, экстремизма на территории округа и в молодежной среде»</t>
  </si>
  <si>
    <t>Мероприятие «Профилактические меры по сокращению вероятности правонарушений»</t>
  </si>
  <si>
    <t>Мероприятие «Обеспечение реализации программы и общепрограммные мероприятия»</t>
  </si>
  <si>
    <t>Мероприятие «Прочие мероприятия, выполняемые муниципальными органами»</t>
  </si>
  <si>
    <t>Мероприятие «Реализация муниципальных функций, связанных с муниципальным управлением»</t>
  </si>
  <si>
    <t>Муниципальная программа города Георгиевска «Развитие сельского хозяйства»</t>
  </si>
  <si>
    <t>Подпрограмма «Развитие растениеводства и животноводства в Георгиевском городском округе Ставропольского края»</t>
  </si>
  <si>
    <t xml:space="preserve">Мероприятие «Развитие растениеводства и плодоводства» </t>
  </si>
  <si>
    <t>Мероприятие «Развитие животноводства и птицеводства»</t>
  </si>
  <si>
    <t>Мероприятие «Развитие малых форм хозяйствования в Георгиевском городском округе»</t>
  </si>
  <si>
    <t>Подпрограмма«Обеспечение реализации муниципальной программы и общепрограммные мероприятия»</t>
  </si>
  <si>
    <t>Мероприятие «Обеспечение  реализации программы и общепрограммные мероприятия»</t>
  </si>
  <si>
    <t xml:space="preserve">Муниципальная программа «Формирование современной городской среды» </t>
  </si>
  <si>
    <t>2</t>
  </si>
  <si>
    <t>3</t>
  </si>
  <si>
    <t>4</t>
  </si>
  <si>
    <t>5</t>
  </si>
  <si>
    <t>6</t>
  </si>
  <si>
    <t>7</t>
  </si>
  <si>
    <t>8</t>
  </si>
  <si>
    <t>8.1</t>
  </si>
  <si>
    <t>8.1.1</t>
  </si>
  <si>
    <t>Мероприятие «Создание комфортной городской среды, улучшение состояния дворовых территорий и территорий общего пользования ГГО СК»</t>
  </si>
  <si>
    <t>7.1</t>
  </si>
  <si>
    <t>7.2</t>
  </si>
  <si>
    <t>7.2.1</t>
  </si>
  <si>
    <t>7.1.1</t>
  </si>
  <si>
    <t>7.1.2</t>
  </si>
  <si>
    <t>7.1.3</t>
  </si>
  <si>
    <t>6.1</t>
  </si>
  <si>
    <t>6.1.1</t>
  </si>
  <si>
    <t>6.1.2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</si>
  <si>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</si>
  <si>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</si>
  <si>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</si>
  <si>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</si>
  <si>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</si>
  <si>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</si>
  <si>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</si>
  <si>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</si>
  <si>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</si>
  <si>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6.3.5.</t>
  </si>
  <si>
    <t>6.3.6</t>
  </si>
  <si>
    <t>6.4</t>
  </si>
  <si>
    <t>6.4.1</t>
  </si>
  <si>
    <t>6.4.2</t>
  </si>
  <si>
    <t>6.4.3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</si>
  <si>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</si>
  <si>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</si>
  <si>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</si>
  <si>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</si>
  <si>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</si>
  <si>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</si>
  <si>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</si>
  <si>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</si>
  <si>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</si>
  <si>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4.4</t>
  </si>
  <si>
    <t>4.1.</t>
  </si>
  <si>
    <t>Мероприятие «Повышение безопасности дорожного движения в ГГО СК»</t>
  </si>
  <si>
    <t>Мероприятие «Развитие дорожного хозяйства Георгиевского городского округа Ставропольского края»</t>
  </si>
  <si>
    <t>Мероприятие «Улучшение жилищных условий молодых семей»</t>
  </si>
  <si>
    <t>Мероприятие «Создание комфортного проживания граждан, формирование современной инфраструктуры округа и благоустройство мест общего пользования»</t>
  </si>
  <si>
    <t>Мероприятие «Энергоэффективность от внедрения энергосберегающих устройств»</t>
  </si>
  <si>
    <t xml:space="preserve">Подпрограмма «Благоустройство Георгиевского городского округа Ставропольского края
энергетической эффективности в городе Георгиевске»
</t>
  </si>
  <si>
    <t>Мероприятие «Комплексное развитие систем коммунальной инфраструктуры ГГО СК»</t>
  </si>
  <si>
    <t>Мероприятие «Прочие мероприятия в области жилищного хозяйства»</t>
  </si>
  <si>
    <t>Мероприятие «Переселение граждан из аварийного жилищного фонда»</t>
  </si>
  <si>
    <t>2.1</t>
  </si>
  <si>
    <t>2.1.1</t>
  </si>
  <si>
    <t>2.1.2</t>
  </si>
  <si>
    <t>2.2</t>
  </si>
  <si>
    <t>2.2.1.</t>
  </si>
  <si>
    <t>2.3</t>
  </si>
  <si>
    <t>2.3.1</t>
  </si>
  <si>
    <t>2.4</t>
  </si>
  <si>
    <t>2.4.1</t>
  </si>
  <si>
    <t>2.5</t>
  </si>
  <si>
    <t>2.5.1</t>
  </si>
  <si>
    <t>2.6</t>
  </si>
  <si>
    <t>2.6.1</t>
  </si>
  <si>
    <t>2.7</t>
  </si>
  <si>
    <t>2.7.1</t>
  </si>
  <si>
    <t>2.8</t>
  </si>
  <si>
    <t>2.8.1</t>
  </si>
  <si>
    <t>1.1</t>
  </si>
  <si>
    <t>1.1.1</t>
  </si>
  <si>
    <t>1.2</t>
  </si>
  <si>
    <t>1.2.1</t>
  </si>
  <si>
    <t>1.2.2</t>
  </si>
  <si>
    <t>1.3</t>
  </si>
  <si>
    <t>1.3.1</t>
  </si>
  <si>
    <t>1.3.2</t>
  </si>
  <si>
    <t>1.3.3</t>
  </si>
  <si>
    <t>.1.4</t>
  </si>
  <si>
    <t>1.4.1</t>
  </si>
  <si>
    <t>1.5</t>
  </si>
  <si>
    <t>1.5.1</t>
  </si>
  <si>
    <t>1.6</t>
  </si>
  <si>
    <t>1.6.1</t>
  </si>
  <si>
    <t>1.7</t>
  </si>
  <si>
    <t>1.7.1</t>
  </si>
  <si>
    <t>1.7.2</t>
  </si>
  <si>
    <t>1.7.3</t>
  </si>
  <si>
    <t>5.1</t>
  </si>
  <si>
    <t>5.1.1</t>
  </si>
  <si>
    <t>5.1.2</t>
  </si>
  <si>
    <t>5.2</t>
  </si>
  <si>
    <t>5.2.1</t>
  </si>
  <si>
    <t>5.3</t>
  </si>
  <si>
    <t>5.3.1</t>
  </si>
  <si>
    <t>Муниципальная программа города Георгиевска «Социальная поддержка граждан»</t>
  </si>
  <si>
    <t>3.1</t>
  </si>
  <si>
    <t>3.2</t>
  </si>
  <si>
    <t>3.3</t>
  </si>
  <si>
    <t>3.4</t>
  </si>
  <si>
    <t>3.4.1</t>
  </si>
  <si>
    <t>3.3.1</t>
  </si>
  <si>
    <t>3.2.1</t>
  </si>
  <si>
    <t>3.1.1</t>
  </si>
  <si>
    <t>3.1.2</t>
  </si>
  <si>
    <t>3.1.3</t>
  </si>
  <si>
    <t>3.1.4</t>
  </si>
  <si>
    <t>Муниципальная программа «Развитие образования и молодежной политики»</t>
  </si>
  <si>
    <t>Подпрограмма «Повышение сбалансированности и устойчивости бюджетной системы Георгиевского городского округа Ставропольского края»</t>
  </si>
  <si>
    <t>Подпрограмма «Реализация муниципальной политики в области землеустройства, землепользования и управления имуществом, находящимся в муници-пальной собственности Георгиевского городского округа Ставропольского края»</t>
  </si>
  <si>
    <t>Подпрограмма  «Благоустройство дворовых территорий и территорий общего пользования Георгиевского городского округа Ставропольского края»</t>
  </si>
  <si>
    <t>Мероприятие «Противодействие идеологии терроризма»</t>
  </si>
</sst>
</file>

<file path=xl/styles.xml><?xml version="1.0" encoding="utf-8"?>
<styleSheet xmlns="http://schemas.openxmlformats.org/spreadsheetml/2006/main">
  <numFmts count="1">
    <numFmt numFmtId="172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center" vertical="top" wrapText="1" shrinkToFit="1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 applyAlignment="1">
      <alignment horizontal="center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/>
    </xf>
    <xf numFmtId="2" fontId="1" fillId="0" borderId="5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3" xfId="0" applyNumberFormat="1" applyFont="1" applyFill="1" applyBorder="1"/>
    <xf numFmtId="0" fontId="0" fillId="0" borderId="3" xfId="0" applyNumberFormat="1" applyFill="1" applyBorder="1"/>
    <xf numFmtId="0" fontId="10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3" xfId="0" applyNumberFormat="1" applyFill="1" applyBorder="1"/>
    <xf numFmtId="0" fontId="0" fillId="0" borderId="5" xfId="0" applyNumberFormat="1" applyFill="1" applyBorder="1"/>
    <xf numFmtId="2" fontId="4" fillId="0" borderId="1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/>
    <xf numFmtId="0" fontId="0" fillId="0" borderId="5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5"/>
  <sheetViews>
    <sheetView tabSelected="1" view="pageBreakPreview" zoomScale="150" zoomScaleSheetLayoutView="150" workbookViewId="0">
      <selection activeCell="G588" sqref="G588"/>
    </sheetView>
  </sheetViews>
  <sheetFormatPr defaultColWidth="6.5703125" defaultRowHeight="12.75"/>
  <cols>
    <col min="1" max="1" width="4.28515625" style="38" customWidth="1"/>
    <col min="2" max="2" width="27.28515625" style="1" customWidth="1"/>
    <col min="3" max="3" width="23.28515625" style="1" customWidth="1"/>
    <col min="4" max="4" width="17.140625" style="27" customWidth="1"/>
    <col min="5" max="5" width="12.85546875" style="2" customWidth="1"/>
    <col min="6" max="6" width="17.42578125" style="2" customWidth="1"/>
    <col min="7" max="7" width="16" style="2" customWidth="1"/>
    <col min="8" max="8" width="8.5703125" style="2" bestFit="1" customWidth="1"/>
    <col min="9" max="9" width="9.7109375" style="2" customWidth="1"/>
    <col min="10" max="16384" width="6.5703125" style="2"/>
  </cols>
  <sheetData>
    <row r="1" spans="1:24" ht="35.25" customHeight="1">
      <c r="A1" s="93" t="s">
        <v>17</v>
      </c>
      <c r="B1" s="93"/>
      <c r="C1" s="93"/>
      <c r="D1" s="93"/>
      <c r="E1" s="93"/>
      <c r="F1" s="93"/>
      <c r="G1" s="93"/>
    </row>
    <row r="2" spans="1:24">
      <c r="G2" s="55" t="s">
        <v>11</v>
      </c>
    </row>
    <row r="3" spans="1:24" s="3" customFormat="1" ht="39.75" customHeight="1">
      <c r="A3" s="82" t="s">
        <v>0</v>
      </c>
      <c r="B3" s="84" t="s">
        <v>1</v>
      </c>
      <c r="C3" s="84" t="s">
        <v>2</v>
      </c>
      <c r="D3" s="99" t="s">
        <v>15</v>
      </c>
      <c r="E3" s="92" t="s">
        <v>19</v>
      </c>
      <c r="F3" s="94" t="s">
        <v>18</v>
      </c>
      <c r="G3" s="95"/>
    </row>
    <row r="4" spans="1:24" s="3" customFormat="1" ht="46.15" customHeight="1">
      <c r="A4" s="83"/>
      <c r="B4" s="85"/>
      <c r="C4" s="86"/>
      <c r="D4" s="100"/>
      <c r="E4" s="86"/>
      <c r="F4" s="4" t="s">
        <v>3</v>
      </c>
      <c r="G4" s="56" t="s">
        <v>12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4">
      <c r="A5" s="39">
        <v>1</v>
      </c>
      <c r="B5" s="6">
        <v>2</v>
      </c>
      <c r="C5" s="6">
        <v>3</v>
      </c>
      <c r="D5" s="7">
        <v>4</v>
      </c>
      <c r="E5" s="7">
        <v>5</v>
      </c>
      <c r="F5" s="7">
        <v>6</v>
      </c>
      <c r="G5" s="7">
        <v>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9"/>
      <c r="V5" s="9"/>
      <c r="W5" s="9"/>
      <c r="X5" s="9"/>
    </row>
    <row r="6" spans="1:24" ht="12.75" customHeight="1">
      <c r="A6" s="40"/>
      <c r="B6" s="10" t="s">
        <v>4</v>
      </c>
      <c r="C6" s="6"/>
      <c r="D6" s="45">
        <f>D8+D9+D10+D11</f>
        <v>4009344.0999999996</v>
      </c>
      <c r="E6" s="45">
        <f>E7+E8+E9+E10</f>
        <v>3429083.1799999997</v>
      </c>
      <c r="F6" s="45">
        <f>F7+F8+F9+F10</f>
        <v>1446431.3800000001</v>
      </c>
      <c r="G6" s="45">
        <f>F6/E6*100</f>
        <v>42.181285902781752</v>
      </c>
      <c r="H6" s="11"/>
      <c r="I6" s="11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9"/>
      <c r="V6" s="9"/>
      <c r="W6" s="9"/>
      <c r="X6" s="9"/>
    </row>
    <row r="7" spans="1:24" ht="12.75" customHeight="1">
      <c r="A7" s="40"/>
      <c r="B7" s="10" t="s">
        <v>5</v>
      </c>
      <c r="C7" s="6"/>
      <c r="D7" s="45"/>
      <c r="E7" s="45"/>
      <c r="F7" s="45"/>
      <c r="G7" s="45"/>
      <c r="H7" s="12"/>
      <c r="I7" s="1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40"/>
      <c r="B8" s="10" t="s">
        <v>6</v>
      </c>
      <c r="C8" s="6"/>
      <c r="D8" s="45">
        <f t="shared" ref="D8:F10" si="0">D14+D133+D241+D313+D385+D433+D547+D589</f>
        <v>315494.44</v>
      </c>
      <c r="E8" s="45">
        <f t="shared" si="0"/>
        <v>324465.13</v>
      </c>
      <c r="F8" s="45">
        <f t="shared" si="0"/>
        <v>137784.71000000002</v>
      </c>
      <c r="G8" s="45">
        <f t="shared" ref="G8:G76" si="1">F8/E8*100</f>
        <v>42.465182622243574</v>
      </c>
      <c r="H8" s="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 customHeight="1">
      <c r="A9" s="40"/>
      <c r="B9" s="10" t="s">
        <v>7</v>
      </c>
      <c r="C9" s="6"/>
      <c r="D9" s="45">
        <f t="shared" si="0"/>
        <v>1622749.6400000001</v>
      </c>
      <c r="E9" s="45">
        <f t="shared" si="0"/>
        <v>1795717.18</v>
      </c>
      <c r="F9" s="45">
        <f t="shared" si="0"/>
        <v>725968.3600000001</v>
      </c>
      <c r="G9" s="45">
        <f t="shared" si="1"/>
        <v>40.427767138698314</v>
      </c>
      <c r="H9" s="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 customHeight="1">
      <c r="A10" s="40"/>
      <c r="B10" s="10" t="s">
        <v>16</v>
      </c>
      <c r="C10" s="6"/>
      <c r="D10" s="45">
        <f t="shared" si="0"/>
        <v>1255710.5999999999</v>
      </c>
      <c r="E10" s="45">
        <f t="shared" si="0"/>
        <v>1308900.8699999996</v>
      </c>
      <c r="F10" s="45">
        <f t="shared" si="0"/>
        <v>582678.31000000006</v>
      </c>
      <c r="G10" s="45">
        <f t="shared" si="1"/>
        <v>44.516611101343386</v>
      </c>
      <c r="H10" s="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40"/>
      <c r="B11" s="10" t="s">
        <v>14</v>
      </c>
      <c r="C11" s="6"/>
      <c r="D11" s="45">
        <f>D17+D136+D244+D316+D388+D436+D550+D592</f>
        <v>815389.42</v>
      </c>
      <c r="E11" s="45"/>
      <c r="F11" s="45"/>
      <c r="G11" s="45"/>
      <c r="H11" s="12"/>
      <c r="I11" s="1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>
      <c r="A12" s="40"/>
      <c r="B12" s="31"/>
      <c r="C12" s="6"/>
      <c r="D12" s="46"/>
      <c r="E12" s="45"/>
      <c r="F12" s="45"/>
      <c r="G12" s="45"/>
      <c r="H12" s="9"/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64" t="s">
        <v>8</v>
      </c>
      <c r="B13" s="96" t="s">
        <v>209</v>
      </c>
      <c r="C13" s="47" t="s">
        <v>9</v>
      </c>
      <c r="D13" s="45">
        <f>D15+D16+D17</f>
        <v>1478115.15</v>
      </c>
      <c r="E13" s="45">
        <f>E14+E15+E16</f>
        <v>1637106.4099999997</v>
      </c>
      <c r="F13" s="45">
        <f>F14+F15+F16</f>
        <v>751562.79</v>
      </c>
      <c r="G13" s="45">
        <f t="shared" si="1"/>
        <v>45.90799873540292</v>
      </c>
      <c r="H13" s="12"/>
      <c r="I13" s="1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>
      <c r="A14" s="65"/>
      <c r="B14" s="97"/>
      <c r="C14" s="13" t="s">
        <v>6</v>
      </c>
      <c r="D14" s="28">
        <f>D20+D32+D74+D86+D97+D109+D50</f>
        <v>0</v>
      </c>
      <c r="E14" s="28">
        <f>E20+E32+E74+E86+E97+E109</f>
        <v>2101.94</v>
      </c>
      <c r="F14" s="28">
        <f>F20+F32+F74+F86+F97+F109</f>
        <v>0</v>
      </c>
      <c r="G14" s="45">
        <f t="shared" si="1"/>
        <v>0</v>
      </c>
      <c r="H14" s="12"/>
      <c r="I14" s="1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>
      <c r="A15" s="65"/>
      <c r="B15" s="97"/>
      <c r="C15" s="13" t="s">
        <v>10</v>
      </c>
      <c r="D15" s="28">
        <f>D21+D33+D75+D87+D98+D110+D51</f>
        <v>787649.58</v>
      </c>
      <c r="E15" s="28">
        <f>E21+E33+E75+E87+E98+E110+E51</f>
        <v>953857.40999999992</v>
      </c>
      <c r="F15" s="28">
        <f>F21+F33+F75+F87+F98+F110+F51</f>
        <v>420052.17999999993</v>
      </c>
      <c r="G15" s="45">
        <f t="shared" si="1"/>
        <v>44.037208873808503</v>
      </c>
      <c r="H15" s="63"/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>
      <c r="A16" s="65"/>
      <c r="B16" s="97"/>
      <c r="C16" s="13" t="s">
        <v>16</v>
      </c>
      <c r="D16" s="28">
        <f>D22+D34+D76+D88+D99+D111+D52</f>
        <v>668028.82000000007</v>
      </c>
      <c r="E16" s="28">
        <f>E22+E34+E76+E88+E99+E111+E52</f>
        <v>681147.05999999982</v>
      </c>
      <c r="F16" s="28">
        <f>F22+F34+F76+F88+F99+F111+F52</f>
        <v>331510.61000000004</v>
      </c>
      <c r="G16" s="45">
        <f t="shared" si="1"/>
        <v>48.669462068881295</v>
      </c>
      <c r="H16" s="9"/>
      <c r="I16" s="1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>
      <c r="A17" s="66"/>
      <c r="B17" s="98"/>
      <c r="C17" s="13" t="s">
        <v>13</v>
      </c>
      <c r="D17" s="28">
        <f>D23+D35+D77+D89+D100+D112+D53</f>
        <v>22436.75</v>
      </c>
      <c r="E17" s="29"/>
      <c r="F17" s="29"/>
      <c r="G17" s="4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41"/>
      <c r="B18" s="14"/>
      <c r="C18" s="13"/>
      <c r="D18" s="29"/>
      <c r="E18" s="28"/>
      <c r="F18" s="28"/>
      <c r="G18" s="4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 customHeight="1">
      <c r="A19" s="64" t="s">
        <v>171</v>
      </c>
      <c r="B19" s="67" t="s">
        <v>20</v>
      </c>
      <c r="C19" s="47" t="s">
        <v>9</v>
      </c>
      <c r="D19" s="53">
        <f>D20+D21+D22+D23</f>
        <v>544532.69000000006</v>
      </c>
      <c r="E19" s="45">
        <f>E20+E21+E22</f>
        <v>569303.57999999996</v>
      </c>
      <c r="F19" s="45">
        <f>F20+F21+F22</f>
        <v>253007.28</v>
      </c>
      <c r="G19" s="45">
        <f t="shared" si="1"/>
        <v>44.441540311409952</v>
      </c>
      <c r="H19" s="1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 customHeight="1">
      <c r="A20" s="65"/>
      <c r="B20" s="68"/>
      <c r="C20" s="13" t="s">
        <v>6</v>
      </c>
      <c r="D20" s="28"/>
      <c r="E20" s="28"/>
      <c r="F20" s="28"/>
      <c r="G20" s="4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65"/>
      <c r="B21" s="68"/>
      <c r="C21" s="13" t="s">
        <v>7</v>
      </c>
      <c r="D21" s="28">
        <f t="shared" ref="D21:F22" si="2">D27</f>
        <v>223636.76</v>
      </c>
      <c r="E21" s="28">
        <f t="shared" si="2"/>
        <v>247000.95999999999</v>
      </c>
      <c r="F21" s="28">
        <f t="shared" si="2"/>
        <v>109430.68</v>
      </c>
      <c r="G21" s="45">
        <f t="shared" si="1"/>
        <v>44.303746835639828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 customHeight="1">
      <c r="A22" s="65"/>
      <c r="B22" s="68"/>
      <c r="C22" s="13" t="s">
        <v>16</v>
      </c>
      <c r="D22" s="28">
        <f t="shared" si="2"/>
        <v>316274.15000000002</v>
      </c>
      <c r="E22" s="28">
        <f t="shared" si="2"/>
        <v>322302.62</v>
      </c>
      <c r="F22" s="28">
        <f t="shared" si="2"/>
        <v>143576.6</v>
      </c>
      <c r="G22" s="45">
        <f t="shared" si="1"/>
        <v>44.547140200101389</v>
      </c>
      <c r="H22" s="15"/>
      <c r="I22" s="15"/>
      <c r="J22" s="15"/>
      <c r="K22" s="1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66"/>
      <c r="B23" s="69"/>
      <c r="C23" s="13" t="s">
        <v>13</v>
      </c>
      <c r="D23" s="28">
        <f>D29</f>
        <v>4621.78</v>
      </c>
      <c r="E23" s="28"/>
      <c r="F23" s="28"/>
      <c r="G23" s="45"/>
      <c r="H23" s="12"/>
      <c r="I23" s="12"/>
      <c r="J23" s="1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39"/>
      <c r="B24" s="22"/>
      <c r="C24" s="13"/>
      <c r="D24" s="30"/>
      <c r="E24" s="28"/>
      <c r="F24" s="28"/>
      <c r="G24" s="45"/>
      <c r="H24" s="12"/>
      <c r="I24" s="12"/>
      <c r="J24" s="1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 customHeight="1">
      <c r="A25" s="64" t="s">
        <v>172</v>
      </c>
      <c r="B25" s="70" t="s">
        <v>21</v>
      </c>
      <c r="C25" s="47" t="s">
        <v>9</v>
      </c>
      <c r="D25" s="53">
        <f>D26+D27+D28+D29</f>
        <v>544532.69000000006</v>
      </c>
      <c r="E25" s="45">
        <f>E26+E27+E28</f>
        <v>569303.57999999996</v>
      </c>
      <c r="F25" s="45">
        <f>F26+F27+F28</f>
        <v>253007.28</v>
      </c>
      <c r="G25" s="45">
        <f t="shared" si="1"/>
        <v>44.441540311409952</v>
      </c>
      <c r="H25" s="1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65"/>
      <c r="B26" s="71"/>
      <c r="C26" s="13" t="s">
        <v>6</v>
      </c>
      <c r="D26" s="29"/>
      <c r="E26" s="28"/>
      <c r="F26" s="28"/>
      <c r="G26" s="45"/>
      <c r="H26" s="1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 customHeight="1">
      <c r="A27" s="65"/>
      <c r="B27" s="71"/>
      <c r="C27" s="13" t="s">
        <v>7</v>
      </c>
      <c r="D27" s="57">
        <v>223636.76</v>
      </c>
      <c r="E27" s="28">
        <v>247000.95999999999</v>
      </c>
      <c r="F27" s="28">
        <v>109430.68</v>
      </c>
      <c r="G27" s="45">
        <f t="shared" si="1"/>
        <v>44.303746835639828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65"/>
      <c r="B28" s="71"/>
      <c r="C28" s="13" t="s">
        <v>16</v>
      </c>
      <c r="D28" s="57">
        <v>316274.15000000002</v>
      </c>
      <c r="E28" s="28">
        <v>322302.62</v>
      </c>
      <c r="F28" s="28">
        <v>143576.6</v>
      </c>
      <c r="G28" s="45">
        <f t="shared" si="1"/>
        <v>44.547140200101389</v>
      </c>
      <c r="H28" s="15"/>
      <c r="I28" s="15"/>
      <c r="J28" s="15"/>
      <c r="K28" s="1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2.25" customHeight="1">
      <c r="A29" s="66"/>
      <c r="B29" s="72"/>
      <c r="C29" s="13" t="s">
        <v>13</v>
      </c>
      <c r="D29" s="62">
        <v>4621.78</v>
      </c>
      <c r="E29" s="28"/>
      <c r="F29" s="28"/>
      <c r="G29" s="45"/>
      <c r="H29" s="12"/>
      <c r="I29" s="12"/>
      <c r="J29" s="1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3.5" customHeight="1">
      <c r="A30" s="41"/>
      <c r="B30" s="60"/>
      <c r="C30" s="13"/>
      <c r="D30" s="62"/>
      <c r="E30" s="28"/>
      <c r="F30" s="28"/>
      <c r="G30" s="45"/>
      <c r="H30" s="12"/>
      <c r="I30" s="12"/>
      <c r="J30" s="1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3.5" customHeight="1">
      <c r="A31" s="64" t="s">
        <v>173</v>
      </c>
      <c r="B31" s="70" t="s">
        <v>22</v>
      </c>
      <c r="C31" s="47" t="s">
        <v>9</v>
      </c>
      <c r="D31" s="45">
        <f>D32+D33+D34+D35</f>
        <v>689904.22</v>
      </c>
      <c r="E31" s="45">
        <f>E32+E33+E34</f>
        <v>824290.60999999987</v>
      </c>
      <c r="F31" s="45">
        <f>F32+F33+F34</f>
        <v>369759.81999999995</v>
      </c>
      <c r="G31" s="45">
        <f t="shared" si="1"/>
        <v>44.857943971968815</v>
      </c>
      <c r="H31" s="1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 customHeight="1">
      <c r="A32" s="65"/>
      <c r="B32" s="71"/>
      <c r="C32" s="13" t="s">
        <v>6</v>
      </c>
      <c r="D32" s="28">
        <f t="shared" ref="D32:F34" si="3">D38+D44</f>
        <v>0</v>
      </c>
      <c r="E32" s="28">
        <f t="shared" si="3"/>
        <v>2101.94</v>
      </c>
      <c r="F32" s="28">
        <f t="shared" si="3"/>
        <v>0</v>
      </c>
      <c r="G32" s="45">
        <f t="shared" si="1"/>
        <v>0</v>
      </c>
      <c r="H32" s="1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65"/>
      <c r="B33" s="71"/>
      <c r="C33" s="13" t="s">
        <v>7</v>
      </c>
      <c r="D33" s="28">
        <f t="shared" si="3"/>
        <v>486499.86</v>
      </c>
      <c r="E33" s="28">
        <f t="shared" si="3"/>
        <v>627294.09</v>
      </c>
      <c r="F33" s="28">
        <f t="shared" si="3"/>
        <v>262473.59999999998</v>
      </c>
      <c r="G33" s="45">
        <f t="shared" si="1"/>
        <v>41.842192391769544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.75" customHeight="1">
      <c r="A34" s="65"/>
      <c r="B34" s="71"/>
      <c r="C34" s="13" t="s">
        <v>16</v>
      </c>
      <c r="D34" s="28">
        <f t="shared" si="3"/>
        <v>187715.35</v>
      </c>
      <c r="E34" s="28">
        <f>E40+E46</f>
        <v>194894.58</v>
      </c>
      <c r="F34" s="28">
        <f t="shared" si="3"/>
        <v>107286.22</v>
      </c>
      <c r="G34" s="45">
        <f>F34/E34*100</f>
        <v>55.048334335413543</v>
      </c>
      <c r="H34" s="15"/>
      <c r="I34" s="15"/>
      <c r="J34" s="15"/>
      <c r="K34" s="1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6.5" customHeight="1">
      <c r="A35" s="66"/>
      <c r="B35" s="72"/>
      <c r="C35" s="13" t="s">
        <v>13</v>
      </c>
      <c r="D35" s="28">
        <f>D41+D47</f>
        <v>15689.01</v>
      </c>
      <c r="E35" s="28"/>
      <c r="F35" s="28"/>
      <c r="G35" s="45"/>
      <c r="H35" s="12"/>
      <c r="I35" s="12"/>
      <c r="J35" s="12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6.5" customHeight="1">
      <c r="A36" s="41"/>
      <c r="B36" s="60"/>
      <c r="C36" s="13"/>
      <c r="D36" s="28"/>
      <c r="E36" s="28"/>
      <c r="F36" s="28"/>
      <c r="G36" s="45"/>
      <c r="H36" s="12"/>
      <c r="I36" s="12"/>
      <c r="J36" s="1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 customHeight="1">
      <c r="A37" s="64" t="s">
        <v>174</v>
      </c>
      <c r="B37" s="70" t="s">
        <v>23</v>
      </c>
      <c r="C37" s="47" t="s">
        <v>9</v>
      </c>
      <c r="D37" s="45">
        <f>D38+D39+D40</f>
        <v>665909.49</v>
      </c>
      <c r="E37" s="45">
        <f>E38+E39+E40</f>
        <v>815814.23999999987</v>
      </c>
      <c r="F37" s="45">
        <f>F38+F39+F40</f>
        <v>363036.47</v>
      </c>
      <c r="G37" s="45">
        <f t="shared" si="1"/>
        <v>44.499893750322386</v>
      </c>
      <c r="H37" s="12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65"/>
      <c r="B38" s="71"/>
      <c r="C38" s="13" t="s">
        <v>6</v>
      </c>
      <c r="D38" s="29"/>
      <c r="E38" s="28">
        <v>2101.94</v>
      </c>
      <c r="F38" s="28"/>
      <c r="G38" s="45">
        <f t="shared" si="1"/>
        <v>0</v>
      </c>
      <c r="H38" s="1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.75" customHeight="1">
      <c r="A39" s="65"/>
      <c r="B39" s="71"/>
      <c r="C39" s="13" t="s">
        <v>7</v>
      </c>
      <c r="D39" s="57">
        <v>486499.86</v>
      </c>
      <c r="E39" s="28">
        <v>627294.09</v>
      </c>
      <c r="F39" s="28">
        <v>262473.59999999998</v>
      </c>
      <c r="G39" s="45">
        <f t="shared" si="1"/>
        <v>41.842192391769544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 customHeight="1">
      <c r="A40" s="65"/>
      <c r="B40" s="71"/>
      <c r="C40" s="13" t="s">
        <v>16</v>
      </c>
      <c r="D40" s="57">
        <v>179409.63</v>
      </c>
      <c r="E40" s="28">
        <v>186418.21</v>
      </c>
      <c r="F40" s="28">
        <v>100562.87</v>
      </c>
      <c r="G40" s="45">
        <f t="shared" si="1"/>
        <v>53.944767520297511</v>
      </c>
      <c r="H40" s="15"/>
      <c r="I40" s="15"/>
      <c r="J40" s="15"/>
      <c r="K40" s="1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32.25" customHeight="1">
      <c r="A41" s="66"/>
      <c r="B41" s="72"/>
      <c r="C41" s="13" t="s">
        <v>13</v>
      </c>
      <c r="D41" s="58">
        <v>15089.61</v>
      </c>
      <c r="E41" s="28"/>
      <c r="F41" s="28"/>
      <c r="G41" s="45"/>
      <c r="H41" s="12">
        <f>195210.02-E40-E46</f>
        <v>315.43999999999687</v>
      </c>
      <c r="I41" s="12"/>
      <c r="J41" s="1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6.5" customHeight="1">
      <c r="A42" s="41"/>
      <c r="B42" s="60"/>
      <c r="C42" s="13"/>
      <c r="D42" s="58"/>
      <c r="E42" s="28"/>
      <c r="F42" s="28"/>
      <c r="G42" s="45"/>
      <c r="H42" s="12"/>
      <c r="I42" s="12"/>
      <c r="J42" s="1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64" t="s">
        <v>175</v>
      </c>
      <c r="B43" s="70" t="s">
        <v>24</v>
      </c>
      <c r="C43" s="47" t="s">
        <v>9</v>
      </c>
      <c r="D43" s="53">
        <f>D46+D47</f>
        <v>8905.119999999999</v>
      </c>
      <c r="E43" s="45">
        <f>E44+E46+E45</f>
        <v>8476.3700000000008</v>
      </c>
      <c r="F43" s="45">
        <f>F44+F46+F45</f>
        <v>6723.35</v>
      </c>
      <c r="G43" s="45">
        <f t="shared" si="1"/>
        <v>79.318741395196284</v>
      </c>
      <c r="H43" s="1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 customHeight="1">
      <c r="A44" s="65"/>
      <c r="B44" s="71"/>
      <c r="C44" s="13" t="s">
        <v>6</v>
      </c>
      <c r="D44" s="29"/>
      <c r="E44" s="28"/>
      <c r="F44" s="28"/>
      <c r="G44" s="45"/>
      <c r="H44" s="15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.75" customHeight="1">
      <c r="A45" s="65"/>
      <c r="B45" s="71"/>
      <c r="C45" s="13" t="s">
        <v>7</v>
      </c>
      <c r="D45" s="57"/>
      <c r="E45" s="28"/>
      <c r="F45" s="28"/>
      <c r="G45" s="45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65"/>
      <c r="B46" s="71"/>
      <c r="C46" s="13" t="s">
        <v>16</v>
      </c>
      <c r="D46" s="57">
        <v>8305.7199999999993</v>
      </c>
      <c r="E46" s="28">
        <v>8476.3700000000008</v>
      </c>
      <c r="F46" s="28">
        <v>6723.35</v>
      </c>
      <c r="G46" s="45">
        <f t="shared" si="1"/>
        <v>79.318741395196284</v>
      </c>
      <c r="H46" s="15"/>
      <c r="I46" s="15"/>
      <c r="J46" s="15"/>
      <c r="K46" s="15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6.5" customHeight="1">
      <c r="A47" s="66"/>
      <c r="B47" s="72"/>
      <c r="C47" s="13" t="s">
        <v>13</v>
      </c>
      <c r="D47" s="29">
        <v>599.4</v>
      </c>
      <c r="E47" s="28"/>
      <c r="F47" s="28"/>
      <c r="G47" s="45"/>
      <c r="H47" s="12"/>
      <c r="I47" s="12"/>
      <c r="J47" s="12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>
      <c r="A48" s="39"/>
      <c r="B48" s="22"/>
      <c r="C48" s="13"/>
      <c r="D48" s="30"/>
      <c r="E48" s="28"/>
      <c r="F48" s="28"/>
      <c r="G48" s="45"/>
      <c r="H48" s="12"/>
      <c r="I48" s="12"/>
      <c r="J48" s="12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.75" customHeight="1">
      <c r="A49" s="64" t="s">
        <v>176</v>
      </c>
      <c r="B49" s="87" t="s">
        <v>25</v>
      </c>
      <c r="C49" s="47" t="s">
        <v>9</v>
      </c>
      <c r="D49" s="45">
        <f>D52+D53</f>
        <v>74018.540000000008</v>
      </c>
      <c r="E49" s="45">
        <f>E50+E51+E52</f>
        <v>74230.209999999992</v>
      </c>
      <c r="F49" s="45">
        <f>F50+F51+F52</f>
        <v>37269.39</v>
      </c>
      <c r="G49" s="45">
        <f t="shared" si="1"/>
        <v>50.207846643570051</v>
      </c>
      <c r="H49" s="1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>
      <c r="A50" s="65"/>
      <c r="B50" s="88"/>
      <c r="C50" s="13" t="s">
        <v>6</v>
      </c>
      <c r="D50" s="29"/>
      <c r="E50" s="28"/>
      <c r="F50" s="28"/>
      <c r="G50" s="45"/>
      <c r="H50" s="15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" customHeight="1">
      <c r="A51" s="65"/>
      <c r="B51" s="88"/>
      <c r="C51" s="13" t="s">
        <v>10</v>
      </c>
      <c r="D51" s="29"/>
      <c r="E51" s="28">
        <f>E57+E63+E69</f>
        <v>73.010000000000005</v>
      </c>
      <c r="F51" s="28">
        <f>F57+F63+F69</f>
        <v>29.26</v>
      </c>
      <c r="G51" s="45">
        <f t="shared" si="1"/>
        <v>40.076701821668266</v>
      </c>
      <c r="H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.75" customHeight="1">
      <c r="A52" s="65"/>
      <c r="B52" s="88"/>
      <c r="C52" s="13" t="s">
        <v>16</v>
      </c>
      <c r="D52" s="29">
        <f>D58+D64+D70</f>
        <v>73118.790000000008</v>
      </c>
      <c r="E52" s="28">
        <f>E58+E64+E70</f>
        <v>74157.2</v>
      </c>
      <c r="F52" s="28">
        <f>F58+F64+F70</f>
        <v>37240.129999999997</v>
      </c>
      <c r="G52" s="45">
        <f t="shared" si="1"/>
        <v>50.217821061205115</v>
      </c>
      <c r="H52" s="15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2.5" customHeight="1">
      <c r="A53" s="66"/>
      <c r="B53" s="89"/>
      <c r="C53" s="13" t="s">
        <v>13</v>
      </c>
      <c r="D53" s="29">
        <f>D59+D65+D71</f>
        <v>899.75</v>
      </c>
      <c r="E53" s="29"/>
      <c r="F53" s="29"/>
      <c r="G53" s="45"/>
      <c r="H53" s="1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1.25" customHeight="1">
      <c r="A54" s="41"/>
      <c r="B54" s="32"/>
      <c r="C54" s="13"/>
      <c r="D54" s="29"/>
      <c r="E54" s="29"/>
      <c r="F54" s="29"/>
      <c r="G54" s="45"/>
      <c r="H54" s="1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 customHeight="1">
      <c r="A55" s="64" t="s">
        <v>177</v>
      </c>
      <c r="B55" s="70" t="s">
        <v>26</v>
      </c>
      <c r="C55" s="47" t="s">
        <v>9</v>
      </c>
      <c r="D55" s="45">
        <f>D58+D59</f>
        <v>71350.83</v>
      </c>
      <c r="E55" s="45">
        <f>E56+E57+E58</f>
        <v>71690.759999999995</v>
      </c>
      <c r="F55" s="45">
        <f>F56+F57+F58</f>
        <v>36135.130000000005</v>
      </c>
      <c r="G55" s="45">
        <f t="shared" si="1"/>
        <v>50.404166450460295</v>
      </c>
      <c r="H55" s="1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65"/>
      <c r="B56" s="71"/>
      <c r="C56" s="13" t="s">
        <v>6</v>
      </c>
      <c r="D56" s="29"/>
      <c r="E56" s="28"/>
      <c r="F56" s="28"/>
      <c r="G56" s="45"/>
      <c r="H56" s="15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 customHeight="1">
      <c r="A57" s="65"/>
      <c r="B57" s="71"/>
      <c r="C57" s="13" t="s">
        <v>7</v>
      </c>
      <c r="D57" s="57"/>
      <c r="E57" s="28">
        <v>29.26</v>
      </c>
      <c r="F57" s="28">
        <v>29.26</v>
      </c>
      <c r="G57" s="45">
        <f t="shared" si="1"/>
        <v>100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65"/>
      <c r="B58" s="71"/>
      <c r="C58" s="13" t="s">
        <v>16</v>
      </c>
      <c r="D58" s="57">
        <v>70565.83</v>
      </c>
      <c r="E58" s="28">
        <v>71661.5</v>
      </c>
      <c r="F58" s="28">
        <v>36105.870000000003</v>
      </c>
      <c r="G58" s="45">
        <f t="shared" si="1"/>
        <v>50.383916049761737</v>
      </c>
      <c r="H58" s="15"/>
      <c r="I58" s="15"/>
      <c r="J58" s="15"/>
      <c r="K58" s="1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80.25" customHeight="1">
      <c r="A59" s="66"/>
      <c r="B59" s="72"/>
      <c r="C59" s="13" t="s">
        <v>13</v>
      </c>
      <c r="D59" s="54">
        <v>785</v>
      </c>
      <c r="E59" s="28"/>
      <c r="F59" s="28"/>
      <c r="G59" s="45"/>
      <c r="H59" s="12"/>
      <c r="I59" s="12"/>
      <c r="J59" s="12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6.5" customHeight="1">
      <c r="A60" s="41"/>
      <c r="B60" s="60"/>
      <c r="C60" s="13"/>
      <c r="D60" s="54"/>
      <c r="E60" s="28"/>
      <c r="F60" s="28"/>
      <c r="G60" s="45"/>
      <c r="H60" s="12"/>
      <c r="I60" s="12"/>
      <c r="J60" s="1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64" t="s">
        <v>178</v>
      </c>
      <c r="B61" s="70" t="s">
        <v>24</v>
      </c>
      <c r="C61" s="47" t="s">
        <v>9</v>
      </c>
      <c r="D61" s="45">
        <f>D64+D65</f>
        <v>671.55</v>
      </c>
      <c r="E61" s="45">
        <f>E62+E63+E64</f>
        <v>543.29</v>
      </c>
      <c r="F61" s="45">
        <f>F62+F63+F64</f>
        <v>404.09</v>
      </c>
      <c r="G61" s="45">
        <f t="shared" si="1"/>
        <v>74.378324651659327</v>
      </c>
      <c r="H61" s="1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 customHeight="1">
      <c r="A62" s="65"/>
      <c r="B62" s="71"/>
      <c r="C62" s="13" t="s">
        <v>6</v>
      </c>
      <c r="D62" s="29"/>
      <c r="E62" s="28"/>
      <c r="F62" s="28"/>
      <c r="G62" s="45"/>
      <c r="H62" s="1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65"/>
      <c r="B63" s="71"/>
      <c r="C63" s="13" t="s">
        <v>7</v>
      </c>
      <c r="D63" s="57"/>
      <c r="E63" s="28"/>
      <c r="F63" s="28"/>
      <c r="G63" s="45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.75" customHeight="1">
      <c r="A64" s="65"/>
      <c r="B64" s="71"/>
      <c r="C64" s="13" t="s">
        <v>16</v>
      </c>
      <c r="D64" s="57">
        <v>556.79999999999995</v>
      </c>
      <c r="E64" s="28">
        <v>543.29</v>
      </c>
      <c r="F64" s="28">
        <v>404.09</v>
      </c>
      <c r="G64" s="45">
        <f t="shared" si="1"/>
        <v>74.378324651659327</v>
      </c>
      <c r="H64" s="15"/>
      <c r="I64" s="15"/>
      <c r="J64" s="15"/>
      <c r="K64" s="1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6.5" customHeight="1">
      <c r="A65" s="66"/>
      <c r="B65" s="72"/>
      <c r="C65" s="13" t="s">
        <v>13</v>
      </c>
      <c r="D65" s="29">
        <v>114.75</v>
      </c>
      <c r="E65" s="28"/>
      <c r="F65" s="28"/>
      <c r="G65" s="45"/>
      <c r="H65" s="12"/>
      <c r="I65" s="12"/>
      <c r="J65" s="12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6.5" customHeight="1">
      <c r="A66" s="41"/>
      <c r="B66" s="60"/>
      <c r="C66" s="13"/>
      <c r="D66" s="29"/>
      <c r="E66" s="28"/>
      <c r="F66" s="28"/>
      <c r="G66" s="45"/>
      <c r="H66" s="12"/>
      <c r="I66" s="12"/>
      <c r="J66" s="12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.75" customHeight="1">
      <c r="A67" s="64" t="s">
        <v>179</v>
      </c>
      <c r="B67" s="70" t="s">
        <v>27</v>
      </c>
      <c r="C67" s="47" t="s">
        <v>9</v>
      </c>
      <c r="D67" s="45">
        <f>D68+D69+D70</f>
        <v>1996.16</v>
      </c>
      <c r="E67" s="45">
        <f>E68+E69+E70</f>
        <v>1996.16</v>
      </c>
      <c r="F67" s="45">
        <f>F68+F69+F70</f>
        <v>730.17</v>
      </c>
      <c r="G67" s="45">
        <f t="shared" si="1"/>
        <v>36.578731163834561</v>
      </c>
      <c r="H67" s="12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65"/>
      <c r="B68" s="71"/>
      <c r="C68" s="13" t="s">
        <v>6</v>
      </c>
      <c r="D68" s="29"/>
      <c r="E68" s="28"/>
      <c r="F68" s="28"/>
      <c r="G68" s="45"/>
      <c r="H68" s="1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.75" customHeight="1">
      <c r="A69" s="65"/>
      <c r="B69" s="71"/>
      <c r="C69" s="13" t="s">
        <v>7</v>
      </c>
      <c r="D69" s="57"/>
      <c r="E69" s="28">
        <v>43.75</v>
      </c>
      <c r="F69" s="28"/>
      <c r="G69" s="45">
        <f t="shared" si="1"/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.75" customHeight="1">
      <c r="A70" s="65"/>
      <c r="B70" s="71"/>
      <c r="C70" s="13" t="s">
        <v>16</v>
      </c>
      <c r="D70" s="57">
        <v>1996.16</v>
      </c>
      <c r="E70" s="28">
        <v>1952.41</v>
      </c>
      <c r="F70" s="28">
        <v>730.17</v>
      </c>
      <c r="G70" s="45">
        <f t="shared" si="1"/>
        <v>37.398394804369978</v>
      </c>
      <c r="H70" s="15"/>
      <c r="I70" s="15"/>
      <c r="J70" s="15"/>
      <c r="K70" s="15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85.5" customHeight="1">
      <c r="A71" s="66"/>
      <c r="B71" s="72"/>
      <c r="C71" s="13" t="s">
        <v>13</v>
      </c>
      <c r="D71" s="29"/>
      <c r="E71" s="28"/>
      <c r="F71" s="28"/>
      <c r="G71" s="45"/>
      <c r="H71" s="12"/>
      <c r="I71" s="12"/>
      <c r="J71" s="12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>
      <c r="A72" s="41"/>
      <c r="B72" s="34"/>
      <c r="C72" s="13"/>
      <c r="D72" s="29"/>
      <c r="E72" s="28"/>
      <c r="F72" s="28"/>
      <c r="G72" s="45"/>
      <c r="H72" s="15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64" t="s">
        <v>180</v>
      </c>
      <c r="B73" s="67" t="s">
        <v>28</v>
      </c>
      <c r="C73" s="47" t="s">
        <v>9</v>
      </c>
      <c r="D73" s="45">
        <f>D74+D75+D76+D77</f>
        <v>45308.22</v>
      </c>
      <c r="E73" s="45">
        <f>D76+D77</f>
        <v>45308.22</v>
      </c>
      <c r="F73" s="45">
        <f>F74+F75+F76</f>
        <v>29534.38</v>
      </c>
      <c r="G73" s="45">
        <f t="shared" si="1"/>
        <v>65.185478484919514</v>
      </c>
      <c r="H73" s="15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>
      <c r="A74" s="65"/>
      <c r="B74" s="68"/>
      <c r="C74" s="13" t="s">
        <v>6</v>
      </c>
      <c r="D74" s="29"/>
      <c r="E74" s="28"/>
      <c r="F74" s="28"/>
      <c r="G74" s="45"/>
      <c r="H74" s="1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>
      <c r="A75" s="65"/>
      <c r="B75" s="68"/>
      <c r="C75" s="13" t="s">
        <v>10</v>
      </c>
      <c r="D75" s="29"/>
      <c r="E75" s="28">
        <f>E81</f>
        <v>12.48</v>
      </c>
      <c r="F75" s="28">
        <f>F81</f>
        <v>12.48</v>
      </c>
      <c r="G75" s="45">
        <f t="shared" si="1"/>
        <v>100</v>
      </c>
      <c r="H75" s="15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>
      <c r="A76" s="65"/>
      <c r="B76" s="68"/>
      <c r="C76" s="13" t="s">
        <v>16</v>
      </c>
      <c r="D76" s="28">
        <f>D82</f>
        <v>44082.01</v>
      </c>
      <c r="E76" s="28">
        <f>E82</f>
        <v>44472.85</v>
      </c>
      <c r="F76" s="28">
        <f>F82</f>
        <v>29521.9</v>
      </c>
      <c r="G76" s="45">
        <f t="shared" si="1"/>
        <v>66.381848700949007</v>
      </c>
      <c r="H76" s="15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8" customHeight="1">
      <c r="A77" s="66"/>
      <c r="B77" s="69"/>
      <c r="C77" s="13" t="s">
        <v>13</v>
      </c>
      <c r="D77" s="28">
        <f>D83</f>
        <v>1226.21</v>
      </c>
      <c r="E77" s="28"/>
      <c r="F77" s="28"/>
      <c r="G77" s="45"/>
      <c r="H77" s="15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41"/>
      <c r="B78" s="34"/>
      <c r="C78" s="13"/>
      <c r="D78" s="28"/>
      <c r="E78" s="28"/>
      <c r="F78" s="28"/>
      <c r="G78" s="45"/>
      <c r="H78" s="15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.75" customHeight="1">
      <c r="A79" s="64" t="s">
        <v>181</v>
      </c>
      <c r="B79" s="70" t="s">
        <v>29</v>
      </c>
      <c r="C79" s="47" t="s">
        <v>9</v>
      </c>
      <c r="D79" s="45">
        <f>D82+D83</f>
        <v>45308.22</v>
      </c>
      <c r="E79" s="45">
        <f>E80+E81+E82</f>
        <v>44485.33</v>
      </c>
      <c r="F79" s="45">
        <f>F80+F81+F82</f>
        <v>29534.38</v>
      </c>
      <c r="G79" s="45">
        <f>F79/E79*100</f>
        <v>66.391280001744391</v>
      </c>
      <c r="H79" s="12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2.75" customHeight="1">
      <c r="A80" s="65"/>
      <c r="B80" s="71"/>
      <c r="C80" s="13" t="s">
        <v>6</v>
      </c>
      <c r="D80" s="29"/>
      <c r="E80" s="28"/>
      <c r="F80" s="28"/>
      <c r="G80" s="45"/>
      <c r="H80" s="15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65"/>
      <c r="B81" s="71"/>
      <c r="C81" s="13" t="s">
        <v>7</v>
      </c>
      <c r="D81" s="57"/>
      <c r="E81" s="28">
        <v>12.48</v>
      </c>
      <c r="F81" s="28">
        <v>12.48</v>
      </c>
      <c r="G81" s="45">
        <f>F81/E81*100</f>
        <v>100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2.75" customHeight="1">
      <c r="A82" s="65"/>
      <c r="B82" s="71"/>
      <c r="C82" s="13" t="s">
        <v>16</v>
      </c>
      <c r="D82" s="57">
        <v>44082.01</v>
      </c>
      <c r="E82" s="28">
        <v>44472.85</v>
      </c>
      <c r="F82" s="28">
        <v>29521.9</v>
      </c>
      <c r="G82" s="45">
        <f>F82/E82*100</f>
        <v>66.381848700949007</v>
      </c>
      <c r="H82" s="15"/>
      <c r="I82" s="15"/>
      <c r="J82" s="15"/>
      <c r="K82" s="15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56.25" customHeight="1">
      <c r="A83" s="66"/>
      <c r="B83" s="72"/>
      <c r="C83" s="13" t="s">
        <v>13</v>
      </c>
      <c r="D83" s="29">
        <v>1226.21</v>
      </c>
      <c r="E83" s="28"/>
      <c r="F83" s="28"/>
      <c r="G83" s="45"/>
      <c r="H83" s="12"/>
      <c r="I83" s="12"/>
      <c r="J83" s="12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>
      <c r="A84" s="41"/>
      <c r="B84" s="34"/>
      <c r="C84" s="13"/>
      <c r="D84" s="29"/>
      <c r="E84" s="28"/>
      <c r="F84" s="28"/>
      <c r="G84" s="45"/>
      <c r="H84" s="15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2.75" customHeight="1">
      <c r="A85" s="64" t="s">
        <v>182</v>
      </c>
      <c r="B85" s="67" t="s">
        <v>30</v>
      </c>
      <c r="C85" s="47" t="s">
        <v>9</v>
      </c>
      <c r="D85" s="45">
        <f>D86+D87+D88</f>
        <v>74069.39</v>
      </c>
      <c r="E85" s="45">
        <f>E86+E87+E88</f>
        <v>75128.479999999996</v>
      </c>
      <c r="F85" s="45">
        <f>F86+F87+F88</f>
        <v>46634</v>
      </c>
      <c r="G85" s="45">
        <f>F85/E85*100</f>
        <v>62.072332622728432</v>
      </c>
      <c r="H85" s="15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>
      <c r="A86" s="65"/>
      <c r="B86" s="68"/>
      <c r="C86" s="13" t="s">
        <v>6</v>
      </c>
      <c r="D86" s="29"/>
      <c r="E86" s="28"/>
      <c r="F86" s="28"/>
      <c r="G86" s="45"/>
      <c r="H86" s="15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>
      <c r="A87" s="65"/>
      <c r="B87" s="68"/>
      <c r="C87" s="13" t="s">
        <v>10</v>
      </c>
      <c r="D87" s="28">
        <f t="shared" ref="D87:F88" si="4">D92</f>
        <v>74069.39</v>
      </c>
      <c r="E87" s="28">
        <f t="shared" si="4"/>
        <v>75128.479999999996</v>
      </c>
      <c r="F87" s="28">
        <f t="shared" si="4"/>
        <v>46634</v>
      </c>
      <c r="G87" s="45">
        <v>0</v>
      </c>
      <c r="H87" s="15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>
      <c r="A88" s="65"/>
      <c r="B88" s="68"/>
      <c r="C88" s="13" t="s">
        <v>16</v>
      </c>
      <c r="D88" s="28">
        <f t="shared" si="4"/>
        <v>0</v>
      </c>
      <c r="E88" s="28">
        <f t="shared" si="4"/>
        <v>0</v>
      </c>
      <c r="F88" s="28">
        <f t="shared" si="4"/>
        <v>0</v>
      </c>
      <c r="G88" s="45"/>
      <c r="H88" s="15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55.5" customHeight="1">
      <c r="A89" s="66"/>
      <c r="B89" s="69"/>
      <c r="C89" s="13" t="s">
        <v>13</v>
      </c>
      <c r="D89" s="29"/>
      <c r="E89" s="29"/>
      <c r="F89" s="29"/>
      <c r="G89" s="45"/>
      <c r="H89" s="12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2.75" customHeight="1">
      <c r="A90" s="64" t="s">
        <v>183</v>
      </c>
      <c r="B90" s="70" t="s">
        <v>31</v>
      </c>
      <c r="C90" s="47" t="s">
        <v>9</v>
      </c>
      <c r="D90" s="45">
        <f>D91+D92+D93</f>
        <v>74069.39</v>
      </c>
      <c r="E90" s="45">
        <f>E91+E92+E93</f>
        <v>75128.479999999996</v>
      </c>
      <c r="F90" s="45">
        <f>F91+F92+F93</f>
        <v>46634</v>
      </c>
      <c r="G90" s="45">
        <f>F90/E90*100</f>
        <v>62.072332622728432</v>
      </c>
      <c r="H90" s="12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65"/>
      <c r="B91" s="71"/>
      <c r="C91" s="13" t="s">
        <v>6</v>
      </c>
      <c r="D91" s="29"/>
      <c r="E91" s="28"/>
      <c r="F91" s="28"/>
      <c r="G91" s="45"/>
      <c r="H91" s="15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.75" customHeight="1">
      <c r="A92" s="65"/>
      <c r="B92" s="71"/>
      <c r="C92" s="13" t="s">
        <v>7</v>
      </c>
      <c r="D92" s="57">
        <v>74069.39</v>
      </c>
      <c r="E92" s="28">
        <v>75128.479999999996</v>
      </c>
      <c r="F92" s="28">
        <v>46634</v>
      </c>
      <c r="G92" s="45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65"/>
      <c r="B93" s="71"/>
      <c r="C93" s="13" t="s">
        <v>16</v>
      </c>
      <c r="D93" s="57">
        <v>0</v>
      </c>
      <c r="E93" s="28"/>
      <c r="F93" s="28"/>
      <c r="G93" s="45" t="e">
        <f>F93/E93*100</f>
        <v>#DIV/0!</v>
      </c>
      <c r="H93" s="15"/>
      <c r="I93" s="15"/>
      <c r="J93" s="15"/>
      <c r="K93" s="15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6.5" customHeight="1">
      <c r="A94" s="66"/>
      <c r="B94" s="72"/>
      <c r="C94" s="13" t="s">
        <v>13</v>
      </c>
      <c r="D94" s="29"/>
      <c r="E94" s="28"/>
      <c r="F94" s="28"/>
      <c r="G94" s="45"/>
      <c r="H94" s="12"/>
      <c r="I94" s="12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>
      <c r="A95" s="41"/>
      <c r="B95" s="34"/>
      <c r="C95" s="13"/>
      <c r="D95" s="29"/>
      <c r="E95" s="28"/>
      <c r="F95" s="28"/>
      <c r="G95" s="45"/>
      <c r="H95" s="12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64" t="s">
        <v>184</v>
      </c>
      <c r="B96" s="87" t="s">
        <v>32</v>
      </c>
      <c r="C96" s="47" t="s">
        <v>9</v>
      </c>
      <c r="D96" s="45">
        <f>D97+D98+D99</f>
        <v>15000</v>
      </c>
      <c r="E96" s="45">
        <f>E97+E98+E99</f>
        <v>14260</v>
      </c>
      <c r="F96" s="45">
        <f>F97+F98+F99</f>
        <v>0</v>
      </c>
      <c r="G96" s="45">
        <f>F96/E96*100</f>
        <v>0</v>
      </c>
      <c r="H96" s="12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>
      <c r="A97" s="65"/>
      <c r="B97" s="88"/>
      <c r="C97" s="13" t="s">
        <v>6</v>
      </c>
      <c r="D97" s="29"/>
      <c r="E97" s="28"/>
      <c r="F97" s="28"/>
      <c r="G97" s="45"/>
      <c r="H97" s="12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>
      <c r="A98" s="65"/>
      <c r="B98" s="88"/>
      <c r="C98" s="13" t="s">
        <v>10</v>
      </c>
      <c r="D98" s="29"/>
      <c r="E98" s="28"/>
      <c r="F98" s="28"/>
      <c r="G98" s="45"/>
      <c r="H98" s="12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65"/>
      <c r="B99" s="88"/>
      <c r="C99" s="13" t="s">
        <v>16</v>
      </c>
      <c r="D99" s="28">
        <f>D105</f>
        <v>15000</v>
      </c>
      <c r="E99" s="28">
        <f>E105</f>
        <v>14260</v>
      </c>
      <c r="F99" s="28">
        <f>F105</f>
        <v>0</v>
      </c>
      <c r="G99" s="45">
        <v>0</v>
      </c>
      <c r="H99" s="12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1" customHeight="1">
      <c r="A100" s="66"/>
      <c r="B100" s="89"/>
      <c r="C100" s="13" t="s">
        <v>13</v>
      </c>
      <c r="D100" s="29"/>
      <c r="E100" s="28"/>
      <c r="F100" s="28"/>
      <c r="G100" s="45"/>
      <c r="H100" s="12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8" customHeight="1">
      <c r="A101" s="41"/>
      <c r="B101" s="32"/>
      <c r="C101" s="13"/>
      <c r="D101" s="29"/>
      <c r="E101" s="28"/>
      <c r="F101" s="28"/>
      <c r="G101" s="45"/>
      <c r="H101" s="12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2.75" customHeight="1">
      <c r="A102" s="64" t="s">
        <v>185</v>
      </c>
      <c r="B102" s="70" t="s">
        <v>33</v>
      </c>
      <c r="C102" s="47" t="s">
        <v>9</v>
      </c>
      <c r="D102" s="45">
        <f>D103+D104+D105</f>
        <v>15000</v>
      </c>
      <c r="E102" s="45">
        <f>E103+E104+E105</f>
        <v>14260</v>
      </c>
      <c r="F102" s="45">
        <f>F103+F104+F105</f>
        <v>0</v>
      </c>
      <c r="G102" s="45">
        <f>F102/E102*100</f>
        <v>0</v>
      </c>
      <c r="H102" s="12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65"/>
      <c r="B103" s="71"/>
      <c r="C103" s="13" t="s">
        <v>6</v>
      </c>
      <c r="D103" s="29"/>
      <c r="E103" s="28"/>
      <c r="F103" s="28"/>
      <c r="G103" s="45"/>
      <c r="H103" s="15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2.75" customHeight="1">
      <c r="A104" s="65"/>
      <c r="B104" s="71"/>
      <c r="C104" s="13" t="s">
        <v>7</v>
      </c>
      <c r="D104" s="57"/>
      <c r="E104" s="28"/>
      <c r="F104" s="28"/>
      <c r="G104" s="45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2.75" customHeight="1">
      <c r="A105" s="65"/>
      <c r="B105" s="71"/>
      <c r="C105" s="13" t="s">
        <v>16</v>
      </c>
      <c r="D105" s="57">
        <v>15000</v>
      </c>
      <c r="E105" s="28">
        <v>14260</v>
      </c>
      <c r="F105" s="28">
        <v>0</v>
      </c>
      <c r="G105" s="45">
        <f>F105/E105*100</f>
        <v>0</v>
      </c>
      <c r="H105" s="15"/>
      <c r="I105" s="15"/>
      <c r="J105" s="15"/>
      <c r="K105" s="15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6.5" customHeight="1">
      <c r="A106" s="66"/>
      <c r="B106" s="72"/>
      <c r="C106" s="13" t="s">
        <v>13</v>
      </c>
      <c r="D106" s="29"/>
      <c r="E106" s="28"/>
      <c r="F106" s="28"/>
      <c r="G106" s="45"/>
      <c r="H106" s="12"/>
      <c r="I106" s="12"/>
      <c r="J106" s="1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>
      <c r="A107" s="41"/>
      <c r="B107" s="34"/>
      <c r="C107" s="13"/>
      <c r="D107" s="29"/>
      <c r="E107" s="28"/>
      <c r="F107" s="28"/>
      <c r="G107" s="45"/>
      <c r="H107" s="12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64" t="s">
        <v>186</v>
      </c>
      <c r="B108" s="67" t="s">
        <v>34</v>
      </c>
      <c r="C108" s="47" t="s">
        <v>9</v>
      </c>
      <c r="D108" s="45">
        <f>D109+D110+D111</f>
        <v>35282.089999999997</v>
      </c>
      <c r="E108" s="45">
        <f>E109+E110+E111</f>
        <v>35408.199999999997</v>
      </c>
      <c r="F108" s="45">
        <f>F109+F110+F111</f>
        <v>15357.92</v>
      </c>
      <c r="G108" s="45">
        <f>F108/E108*100</f>
        <v>43.37390773888535</v>
      </c>
      <c r="H108" s="12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 s="65"/>
      <c r="B109" s="68"/>
      <c r="C109" s="13" t="s">
        <v>6</v>
      </c>
      <c r="D109" s="29"/>
      <c r="E109" s="28"/>
      <c r="F109" s="28"/>
      <c r="G109" s="45"/>
      <c r="H109" s="12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>
      <c r="A110" s="65"/>
      <c r="B110" s="68"/>
      <c r="C110" s="13" t="s">
        <v>10</v>
      </c>
      <c r="D110" s="28">
        <f t="shared" ref="D110:F111" si="5">D116+D122+D128</f>
        <v>3443.57</v>
      </c>
      <c r="E110" s="28">
        <f>E116+E122+E128</f>
        <v>4348.3900000000003</v>
      </c>
      <c r="F110" s="28">
        <f t="shared" si="5"/>
        <v>1472.16</v>
      </c>
      <c r="G110" s="45">
        <f>F110/E110*100</f>
        <v>33.855288969020719</v>
      </c>
      <c r="H110" s="12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>
      <c r="A111" s="65"/>
      <c r="B111" s="68"/>
      <c r="C111" s="13" t="s">
        <v>16</v>
      </c>
      <c r="D111" s="28">
        <f t="shared" si="5"/>
        <v>31838.519999999997</v>
      </c>
      <c r="E111" s="28">
        <f t="shared" si="5"/>
        <v>31059.809999999998</v>
      </c>
      <c r="F111" s="28">
        <f t="shared" si="5"/>
        <v>13885.76</v>
      </c>
      <c r="G111" s="45">
        <f>F111/E111*100</f>
        <v>44.706519453918105</v>
      </c>
      <c r="H111" s="12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>
      <c r="A112" s="66"/>
      <c r="B112" s="69"/>
      <c r="C112" s="13" t="s">
        <v>13</v>
      </c>
      <c r="D112" s="29"/>
      <c r="E112" s="28"/>
      <c r="F112" s="28"/>
      <c r="G112" s="45"/>
      <c r="H112" s="12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41"/>
      <c r="B113" s="34"/>
      <c r="C113" s="13"/>
      <c r="D113" s="29"/>
      <c r="E113" s="28"/>
      <c r="F113" s="28"/>
      <c r="G113" s="45"/>
      <c r="H113" s="12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2.75" customHeight="1">
      <c r="A114" s="64" t="s">
        <v>187</v>
      </c>
      <c r="B114" s="70" t="s">
        <v>35</v>
      </c>
      <c r="C114" s="47" t="s">
        <v>9</v>
      </c>
      <c r="D114" s="45">
        <f>D115+D116+D117</f>
        <v>13455.17</v>
      </c>
      <c r="E114" s="45">
        <f>E115+E116+E117</f>
        <v>13451.27</v>
      </c>
      <c r="F114" s="45">
        <f>F115+F116+F117</f>
        <v>6040.96</v>
      </c>
      <c r="G114" s="45">
        <f>F114/E114*100</f>
        <v>44.909960174764166</v>
      </c>
      <c r="H114" s="12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2.75" customHeight="1">
      <c r="A115" s="65"/>
      <c r="B115" s="71"/>
      <c r="C115" s="13" t="s">
        <v>6</v>
      </c>
      <c r="D115" s="29"/>
      <c r="E115" s="28"/>
      <c r="F115" s="28"/>
      <c r="G115" s="45"/>
      <c r="H115" s="15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65"/>
      <c r="B116" s="71"/>
      <c r="C116" s="13" t="s">
        <v>7</v>
      </c>
      <c r="D116" s="57"/>
      <c r="E116" s="28">
        <v>395.42</v>
      </c>
      <c r="F116" s="28">
        <v>0</v>
      </c>
      <c r="G116" s="45">
        <f>F116/E116*100</f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2.75" customHeight="1">
      <c r="A117" s="65"/>
      <c r="B117" s="71"/>
      <c r="C117" s="13" t="s">
        <v>16</v>
      </c>
      <c r="D117" s="57">
        <v>13455.17</v>
      </c>
      <c r="E117" s="28">
        <v>13055.85</v>
      </c>
      <c r="F117" s="28">
        <v>6040.96</v>
      </c>
      <c r="G117" s="45">
        <f>F117/E117*100</f>
        <v>46.270139439408389</v>
      </c>
      <c r="H117" s="15"/>
      <c r="I117" s="15"/>
      <c r="J117" s="15"/>
      <c r="K117" s="15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6.5" customHeight="1">
      <c r="A118" s="66"/>
      <c r="B118" s="72"/>
      <c r="C118" s="13" t="s">
        <v>13</v>
      </c>
      <c r="D118" s="29"/>
      <c r="E118" s="28"/>
      <c r="F118" s="28"/>
      <c r="G118" s="45"/>
      <c r="H118" s="12"/>
      <c r="I118" s="12"/>
      <c r="J118" s="1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6.5" customHeight="1">
      <c r="A119" s="41"/>
      <c r="B119" s="60"/>
      <c r="C119" s="13"/>
      <c r="D119" s="29"/>
      <c r="E119" s="28"/>
      <c r="F119" s="28"/>
      <c r="G119" s="45"/>
      <c r="H119" s="12"/>
      <c r="I119" s="12"/>
      <c r="J119" s="1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2.75" customHeight="1">
      <c r="A120" s="64" t="s">
        <v>188</v>
      </c>
      <c r="B120" s="70" t="s">
        <v>36</v>
      </c>
      <c r="C120" s="47" t="s">
        <v>9</v>
      </c>
      <c r="D120" s="45">
        <f>D121+D122+D123</f>
        <v>3443.57</v>
      </c>
      <c r="E120" s="45">
        <f>E121+E122+E123</f>
        <v>3443.57</v>
      </c>
      <c r="F120" s="45">
        <f>F121+F122+F123</f>
        <v>1472.16</v>
      </c>
      <c r="G120" s="45">
        <f>F120/E120*100</f>
        <v>42.750982265497726</v>
      </c>
      <c r="H120" s="12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65"/>
      <c r="B121" s="71"/>
      <c r="C121" s="13" t="s">
        <v>6</v>
      </c>
      <c r="D121" s="29"/>
      <c r="E121" s="28"/>
      <c r="F121" s="28"/>
      <c r="G121" s="45"/>
      <c r="H121" s="15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2.75" customHeight="1">
      <c r="A122" s="65"/>
      <c r="B122" s="71"/>
      <c r="C122" s="13" t="s">
        <v>7</v>
      </c>
      <c r="D122" s="57">
        <v>3443.57</v>
      </c>
      <c r="E122" s="28">
        <v>3443.57</v>
      </c>
      <c r="F122" s="28">
        <v>1472.16</v>
      </c>
      <c r="G122" s="45">
        <f>F122/E122*100</f>
        <v>42.750982265497726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65"/>
      <c r="B123" s="71"/>
      <c r="C123" s="13" t="s">
        <v>16</v>
      </c>
      <c r="D123" s="57"/>
      <c r="E123" s="28"/>
      <c r="F123" s="28"/>
      <c r="G123" s="45"/>
      <c r="H123" s="15"/>
      <c r="I123" s="15"/>
      <c r="J123" s="15"/>
      <c r="K123" s="15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6.5" customHeight="1">
      <c r="A124" s="66"/>
      <c r="B124" s="72"/>
      <c r="C124" s="13" t="s">
        <v>13</v>
      </c>
      <c r="D124" s="29"/>
      <c r="E124" s="28"/>
      <c r="F124" s="28"/>
      <c r="G124" s="45"/>
      <c r="H124" s="12"/>
      <c r="I124" s="12"/>
      <c r="J124" s="1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6.5" customHeight="1">
      <c r="A125" s="41"/>
      <c r="B125" s="60"/>
      <c r="C125" s="13"/>
      <c r="D125" s="29"/>
      <c r="E125" s="28"/>
      <c r="F125" s="28"/>
      <c r="G125" s="45"/>
      <c r="H125" s="12"/>
      <c r="I125" s="12"/>
      <c r="J125" s="1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64" t="s">
        <v>189</v>
      </c>
      <c r="B126" s="70" t="s">
        <v>37</v>
      </c>
      <c r="C126" s="47" t="s">
        <v>9</v>
      </c>
      <c r="D126" s="45">
        <f>D127+D128+D129</f>
        <v>18383.349999999999</v>
      </c>
      <c r="E126" s="45">
        <f>E127+E128+E129</f>
        <v>18513.36</v>
      </c>
      <c r="F126" s="45">
        <f>F127+F128+F129</f>
        <v>7844.8</v>
      </c>
      <c r="G126" s="45">
        <f>F126/E126*100</f>
        <v>42.373723624452822</v>
      </c>
      <c r="H126" s="12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2.75" customHeight="1">
      <c r="A127" s="65"/>
      <c r="B127" s="71"/>
      <c r="C127" s="13" t="s">
        <v>6</v>
      </c>
      <c r="D127" s="29"/>
      <c r="E127" s="28"/>
      <c r="F127" s="28"/>
      <c r="G127" s="45"/>
      <c r="H127" s="15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65"/>
      <c r="B128" s="71"/>
      <c r="C128" s="13" t="s">
        <v>7</v>
      </c>
      <c r="D128" s="57"/>
      <c r="E128" s="28">
        <v>509.4</v>
      </c>
      <c r="F128" s="28">
        <v>0</v>
      </c>
      <c r="G128" s="45">
        <f>F128/E128*100</f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2.75" customHeight="1">
      <c r="A129" s="65"/>
      <c r="B129" s="71"/>
      <c r="C129" s="13" t="s">
        <v>16</v>
      </c>
      <c r="D129" s="57">
        <v>18383.349999999999</v>
      </c>
      <c r="E129" s="28">
        <v>18003.96</v>
      </c>
      <c r="F129" s="28">
        <v>7844.8</v>
      </c>
      <c r="G129" s="45">
        <f>F129/E129*100</f>
        <v>43.572636242248933</v>
      </c>
      <c r="H129" s="15"/>
      <c r="I129" s="15"/>
      <c r="J129" s="15"/>
      <c r="K129" s="15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6.5" customHeight="1">
      <c r="A130" s="66"/>
      <c r="B130" s="72"/>
      <c r="C130" s="13" t="s">
        <v>13</v>
      </c>
      <c r="D130" s="29"/>
      <c r="E130" s="28"/>
      <c r="F130" s="28"/>
      <c r="G130" s="45"/>
      <c r="H130" s="12"/>
      <c r="I130" s="12"/>
      <c r="J130" s="1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>
      <c r="A131" s="41"/>
      <c r="B131" s="34"/>
      <c r="C131" s="13"/>
      <c r="D131" s="29"/>
      <c r="E131" s="28"/>
      <c r="F131" s="28"/>
      <c r="G131" s="45"/>
      <c r="H131" s="15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2.75" customHeight="1">
      <c r="A132" s="64" t="s">
        <v>100</v>
      </c>
      <c r="B132" s="76" t="s">
        <v>38</v>
      </c>
      <c r="C132" s="47" t="s">
        <v>9</v>
      </c>
      <c r="D132" s="45">
        <f>D133+D134+D135+D136</f>
        <v>297068.74</v>
      </c>
      <c r="E132" s="45">
        <f>E133+E134+E135</f>
        <v>320641.32</v>
      </c>
      <c r="F132" s="45">
        <f>F133+F134+F135</f>
        <v>56371.339999999989</v>
      </c>
      <c r="G132" s="45">
        <f>F132/E132*100</f>
        <v>17.580809609940474</v>
      </c>
      <c r="H132" s="12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65"/>
      <c r="B133" s="77"/>
      <c r="C133" s="13" t="s">
        <v>6</v>
      </c>
      <c r="D133" s="28">
        <f t="shared" ref="D133:F134" si="6">D139+D157+D169+D181+D193+D205+D229</f>
        <v>0</v>
      </c>
      <c r="E133" s="28">
        <f t="shared" si="6"/>
        <v>3216.79</v>
      </c>
      <c r="F133" s="28">
        <f t="shared" si="6"/>
        <v>0</v>
      </c>
      <c r="G133" s="45">
        <f>F133/E133*100</f>
        <v>0</v>
      </c>
      <c r="H133" s="12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>
      <c r="A134" s="65"/>
      <c r="B134" s="77"/>
      <c r="C134" s="13" t="s">
        <v>10</v>
      </c>
      <c r="D134" s="28">
        <f t="shared" si="6"/>
        <v>150889.20000000001</v>
      </c>
      <c r="E134" s="28">
        <f>E140+E158+E170+E182+E194+E206+E230</f>
        <v>160049.95000000001</v>
      </c>
      <c r="F134" s="28">
        <f t="shared" si="6"/>
        <v>93.06</v>
      </c>
      <c r="G134" s="45">
        <f>F134/E134*100</f>
        <v>5.8144348061339592E-2</v>
      </c>
      <c r="H134" s="12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>
      <c r="A135" s="65"/>
      <c r="B135" s="77"/>
      <c r="C135" s="13" t="s">
        <v>16</v>
      </c>
      <c r="D135" s="28">
        <f>D141+D159+D171+D183+D195+D207+D231+D219</f>
        <v>139179.54</v>
      </c>
      <c r="E135" s="28">
        <f>E141+E159+E171+E183+E195+E207+E231</f>
        <v>157374.57999999999</v>
      </c>
      <c r="F135" s="28">
        <f>F141+F159+F171+F183+F195+F207+F231+F219</f>
        <v>56278.279999999992</v>
      </c>
      <c r="G135" s="45">
        <f>F135/E135*100</f>
        <v>35.760718154100871</v>
      </c>
      <c r="H135" s="12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7" customHeight="1">
      <c r="A136" s="66"/>
      <c r="B136" s="78"/>
      <c r="C136" s="13" t="s">
        <v>13</v>
      </c>
      <c r="D136" s="29">
        <v>7000</v>
      </c>
      <c r="E136" s="29"/>
      <c r="F136" s="29"/>
      <c r="G136" s="45"/>
      <c r="H136" s="12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>
      <c r="A137" s="39"/>
      <c r="B137" s="22"/>
      <c r="C137" s="13"/>
      <c r="D137" s="29"/>
      <c r="E137" s="28"/>
      <c r="F137" s="28"/>
      <c r="G137" s="45"/>
      <c r="H137" s="12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64" t="s">
        <v>154</v>
      </c>
      <c r="B138" s="67" t="s">
        <v>39</v>
      </c>
      <c r="C138" s="47" t="s">
        <v>9</v>
      </c>
      <c r="D138" s="45">
        <f>D139+D140+D141</f>
        <v>4150</v>
      </c>
      <c r="E138" s="45">
        <f>E139+E140+E141</f>
        <v>15041.970000000001</v>
      </c>
      <c r="F138" s="45">
        <f>F139+F140+F141</f>
        <v>85</v>
      </c>
      <c r="G138" s="45">
        <f>F138/E138*100</f>
        <v>0.56508555727740439</v>
      </c>
      <c r="H138" s="12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>
      <c r="A139" s="65"/>
      <c r="B139" s="68"/>
      <c r="C139" s="13" t="s">
        <v>6</v>
      </c>
      <c r="D139" s="29"/>
      <c r="E139" s="28"/>
      <c r="F139" s="28"/>
      <c r="G139" s="45"/>
      <c r="H139" s="12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>
      <c r="A140" s="65"/>
      <c r="B140" s="68"/>
      <c r="C140" s="13" t="s">
        <v>10</v>
      </c>
      <c r="D140" s="29"/>
      <c r="E140" s="28"/>
      <c r="F140" s="28"/>
      <c r="G140" s="45"/>
      <c r="H140" s="12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>
      <c r="A141" s="65"/>
      <c r="B141" s="68"/>
      <c r="C141" s="13" t="s">
        <v>16</v>
      </c>
      <c r="D141" s="28">
        <f>D147+D153</f>
        <v>4150</v>
      </c>
      <c r="E141" s="28">
        <f>E147+E153</f>
        <v>15041.970000000001</v>
      </c>
      <c r="F141" s="28">
        <f>F147+F153</f>
        <v>85</v>
      </c>
      <c r="G141" s="45">
        <f>F141/E141*100</f>
        <v>0.56508555727740439</v>
      </c>
      <c r="H141" s="12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>
      <c r="A142" s="66"/>
      <c r="B142" s="69"/>
      <c r="C142" s="13" t="s">
        <v>13</v>
      </c>
      <c r="D142" s="29"/>
      <c r="E142" s="28"/>
      <c r="F142" s="28"/>
      <c r="G142" s="45"/>
      <c r="H142" s="12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>
      <c r="A143" s="41"/>
      <c r="B143" s="34"/>
      <c r="C143" s="13"/>
      <c r="D143" s="29"/>
      <c r="E143" s="28"/>
      <c r="F143" s="28"/>
      <c r="G143" s="45"/>
      <c r="H143" s="12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2.75" customHeight="1">
      <c r="A144" s="64" t="s">
        <v>155</v>
      </c>
      <c r="B144" s="70" t="s">
        <v>153</v>
      </c>
      <c r="C144" s="47" t="s">
        <v>9</v>
      </c>
      <c r="D144" s="45">
        <f>D145+D146+D147</f>
        <v>4000</v>
      </c>
      <c r="E144" s="45">
        <f>E145+E146+E147</f>
        <v>10900</v>
      </c>
      <c r="F144" s="45">
        <f>F145+F146+F147</f>
        <v>0</v>
      </c>
      <c r="G144" s="45">
        <f>F144/E144*100</f>
        <v>0</v>
      </c>
      <c r="H144" s="12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35" ht="12.75" customHeight="1">
      <c r="A145" s="65"/>
      <c r="B145" s="71"/>
      <c r="C145" s="13" t="s">
        <v>6</v>
      </c>
      <c r="D145" s="29"/>
      <c r="E145" s="28"/>
      <c r="F145" s="28"/>
      <c r="G145" s="45"/>
      <c r="H145" s="15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35" ht="12.75" customHeight="1">
      <c r="A146" s="65"/>
      <c r="B146" s="71"/>
      <c r="C146" s="13" t="s">
        <v>7</v>
      </c>
      <c r="D146" s="57"/>
      <c r="E146" s="28"/>
      <c r="F146" s="28"/>
      <c r="G146" s="45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35" ht="12.75" customHeight="1">
      <c r="A147" s="65"/>
      <c r="B147" s="71"/>
      <c r="C147" s="13" t="s">
        <v>16</v>
      </c>
      <c r="D147" s="57">
        <v>4000</v>
      </c>
      <c r="E147" s="28">
        <v>10900</v>
      </c>
      <c r="F147" s="28">
        <v>0</v>
      </c>
      <c r="G147" s="45">
        <f t="shared" ref="G147:G216" si="7">F147/E147*100</f>
        <v>0</v>
      </c>
      <c r="H147" s="15"/>
      <c r="I147" s="15"/>
      <c r="J147" s="15"/>
      <c r="K147" s="15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35" ht="16.5" customHeight="1">
      <c r="A148" s="66"/>
      <c r="B148" s="72"/>
      <c r="C148" s="13" t="s">
        <v>13</v>
      </c>
      <c r="D148" s="29"/>
      <c r="E148" s="28"/>
      <c r="F148" s="28"/>
      <c r="G148" s="45"/>
      <c r="H148" s="12"/>
      <c r="I148" s="12"/>
      <c r="J148" s="1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35" ht="16.5" customHeight="1">
      <c r="A149" s="41"/>
      <c r="B149" s="60"/>
      <c r="C149" s="13"/>
      <c r="D149" s="29"/>
      <c r="E149" s="28"/>
      <c r="F149" s="28"/>
      <c r="G149" s="45"/>
      <c r="H149" s="12"/>
      <c r="I149" s="12"/>
      <c r="J149" s="1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35" ht="12.75" customHeight="1">
      <c r="A150" s="64" t="s">
        <v>156</v>
      </c>
      <c r="B150" s="70" t="s">
        <v>152</v>
      </c>
      <c r="C150" s="47" t="s">
        <v>9</v>
      </c>
      <c r="D150" s="45">
        <f>D151+D152+D153</f>
        <v>150</v>
      </c>
      <c r="E150" s="45">
        <f>E151+E152+E153</f>
        <v>4141.97</v>
      </c>
      <c r="F150" s="45">
        <f>F151+F152+F153</f>
        <v>85</v>
      </c>
      <c r="G150" s="45">
        <f t="shared" si="7"/>
        <v>2.0521635839950552</v>
      </c>
      <c r="H150" s="12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35" ht="12.75" customHeight="1">
      <c r="A151" s="65"/>
      <c r="B151" s="71"/>
      <c r="C151" s="13" t="s">
        <v>6</v>
      </c>
      <c r="D151" s="29"/>
      <c r="E151" s="28"/>
      <c r="F151" s="28"/>
      <c r="G151" s="45"/>
      <c r="H151" s="15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35" ht="12.75" customHeight="1">
      <c r="A152" s="65"/>
      <c r="B152" s="71"/>
      <c r="C152" s="13" t="s">
        <v>7</v>
      </c>
      <c r="D152" s="57"/>
      <c r="E152" s="28"/>
      <c r="F152" s="28"/>
      <c r="G152" s="45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35" ht="12.75" customHeight="1">
      <c r="A153" s="65"/>
      <c r="B153" s="71"/>
      <c r="C153" s="13" t="s">
        <v>16</v>
      </c>
      <c r="D153" s="57">
        <v>150</v>
      </c>
      <c r="E153" s="28">
        <v>4141.97</v>
      </c>
      <c r="F153" s="28">
        <v>85</v>
      </c>
      <c r="G153" s="45">
        <f t="shared" si="7"/>
        <v>2.0521635839950552</v>
      </c>
      <c r="H153" s="15"/>
      <c r="I153" s="15"/>
      <c r="J153" s="15"/>
      <c r="K153" s="15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35" ht="16.5" customHeight="1">
      <c r="A154" s="66"/>
      <c r="B154" s="72"/>
      <c r="C154" s="13" t="s">
        <v>13</v>
      </c>
      <c r="D154" s="29"/>
      <c r="E154" s="28"/>
      <c r="F154" s="28"/>
      <c r="G154" s="45"/>
      <c r="H154" s="12"/>
      <c r="I154" s="12"/>
      <c r="J154" s="1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35">
      <c r="A155" s="41"/>
      <c r="B155" s="32"/>
      <c r="C155" s="13"/>
      <c r="D155" s="29"/>
      <c r="E155" s="28"/>
      <c r="F155" s="28"/>
      <c r="G155" s="45"/>
      <c r="H155" s="15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35" ht="12.75" customHeight="1">
      <c r="A156" s="64" t="s">
        <v>157</v>
      </c>
      <c r="B156" s="67" t="s">
        <v>40</v>
      </c>
      <c r="C156" s="47" t="s">
        <v>9</v>
      </c>
      <c r="D156" s="45">
        <f>D157+D158+D159</f>
        <v>6843.46</v>
      </c>
      <c r="E156" s="45">
        <f>E157+E158+E159</f>
        <v>15852.220000000001</v>
      </c>
      <c r="F156" s="45">
        <f>F157+F158+F159</f>
        <v>0</v>
      </c>
      <c r="G156" s="45">
        <f t="shared" si="7"/>
        <v>0</v>
      </c>
      <c r="H156" s="16"/>
      <c r="I156" s="17"/>
      <c r="J156" s="18"/>
      <c r="K156" s="19"/>
      <c r="L156" s="19"/>
      <c r="M156" s="19"/>
      <c r="N156" s="20"/>
      <c r="O156" s="19"/>
      <c r="P156" s="19"/>
      <c r="Q156" s="20"/>
      <c r="R156" s="21"/>
      <c r="S156" s="21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>
      <c r="A157" s="65"/>
      <c r="B157" s="68"/>
      <c r="C157" s="13" t="s">
        <v>6</v>
      </c>
      <c r="D157" s="29"/>
      <c r="E157" s="28">
        <f t="shared" ref="E157:F159" si="8">E163</f>
        <v>2161.88</v>
      </c>
      <c r="F157" s="28">
        <f t="shared" si="8"/>
        <v>0</v>
      </c>
      <c r="G157" s="45">
        <f t="shared" si="7"/>
        <v>0</v>
      </c>
      <c r="H157" s="16"/>
      <c r="I157" s="17"/>
      <c r="J157" s="18"/>
      <c r="K157" s="19"/>
      <c r="L157" s="19"/>
      <c r="M157" s="19"/>
      <c r="N157" s="20"/>
      <c r="O157" s="19"/>
      <c r="P157" s="19"/>
      <c r="Q157" s="20"/>
      <c r="R157" s="21"/>
      <c r="S157" s="21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>
      <c r="A158" s="65"/>
      <c r="B158" s="68"/>
      <c r="C158" s="13" t="s">
        <v>10</v>
      </c>
      <c r="D158" s="29"/>
      <c r="E158" s="28">
        <f t="shared" si="8"/>
        <v>6863.12</v>
      </c>
      <c r="F158" s="28">
        <f t="shared" si="8"/>
        <v>0</v>
      </c>
      <c r="G158" s="45">
        <f t="shared" si="7"/>
        <v>0</v>
      </c>
      <c r="H158" s="16"/>
      <c r="I158" s="17"/>
      <c r="J158" s="18"/>
      <c r="K158" s="19"/>
      <c r="L158" s="19"/>
      <c r="M158" s="19"/>
      <c r="N158" s="20"/>
      <c r="O158" s="19"/>
      <c r="P158" s="19"/>
      <c r="Q158" s="20"/>
      <c r="R158" s="21"/>
      <c r="S158" s="21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>
      <c r="A159" s="65"/>
      <c r="B159" s="68"/>
      <c r="C159" s="13" t="s">
        <v>16</v>
      </c>
      <c r="D159" s="28">
        <f>D165</f>
        <v>6843.46</v>
      </c>
      <c r="E159" s="28">
        <f t="shared" si="8"/>
        <v>6827.22</v>
      </c>
      <c r="F159" s="28">
        <f t="shared" si="8"/>
        <v>0</v>
      </c>
      <c r="G159" s="45">
        <f t="shared" si="7"/>
        <v>0</v>
      </c>
      <c r="H159" s="16"/>
      <c r="I159" s="17"/>
      <c r="J159" s="18"/>
      <c r="K159" s="19"/>
      <c r="L159" s="19"/>
      <c r="M159" s="19"/>
      <c r="N159" s="20"/>
      <c r="O159" s="19"/>
      <c r="P159" s="19"/>
      <c r="Q159" s="20"/>
      <c r="R159" s="21"/>
      <c r="S159" s="21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>
      <c r="A160" s="66"/>
      <c r="B160" s="69"/>
      <c r="C160" s="13" t="s">
        <v>13</v>
      </c>
      <c r="D160" s="29"/>
      <c r="E160" s="28"/>
      <c r="F160" s="28"/>
      <c r="G160" s="45"/>
      <c r="H160" s="16"/>
      <c r="I160" s="17"/>
      <c r="J160" s="18"/>
      <c r="K160" s="19"/>
      <c r="L160" s="19"/>
      <c r="M160" s="19"/>
      <c r="N160" s="20"/>
      <c r="O160" s="19"/>
      <c r="P160" s="19"/>
      <c r="Q160" s="20"/>
      <c r="R160" s="21"/>
      <c r="S160" s="21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>
      <c r="A161" s="41"/>
      <c r="B161" s="34"/>
      <c r="C161" s="13"/>
      <c r="D161" s="29"/>
      <c r="E161" s="28"/>
      <c r="F161" s="28"/>
      <c r="G161" s="45"/>
      <c r="H161" s="16"/>
      <c r="I161" s="17"/>
      <c r="J161" s="18"/>
      <c r="K161" s="19"/>
      <c r="L161" s="19"/>
      <c r="M161" s="19"/>
      <c r="N161" s="20"/>
      <c r="O161" s="19"/>
      <c r="P161" s="19"/>
      <c r="Q161" s="20"/>
      <c r="R161" s="21"/>
      <c r="S161" s="21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2.75" customHeight="1">
      <c r="A162" s="64" t="s">
        <v>158</v>
      </c>
      <c r="B162" s="70" t="s">
        <v>151</v>
      </c>
      <c r="C162" s="47" t="s">
        <v>9</v>
      </c>
      <c r="D162" s="45">
        <f>D163+D164+D165</f>
        <v>6843.46</v>
      </c>
      <c r="E162" s="45">
        <f>E163+E164+E165</f>
        <v>15852.220000000001</v>
      </c>
      <c r="F162" s="45">
        <f>F163+F164+F165</f>
        <v>0</v>
      </c>
      <c r="G162" s="45">
        <f t="shared" si="7"/>
        <v>0</v>
      </c>
      <c r="H162" s="12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35" ht="12.75" customHeight="1">
      <c r="A163" s="65"/>
      <c r="B163" s="71"/>
      <c r="C163" s="13" t="s">
        <v>6</v>
      </c>
      <c r="D163" s="29"/>
      <c r="E163" s="28">
        <v>2161.88</v>
      </c>
      <c r="F163" s="28">
        <v>0</v>
      </c>
      <c r="G163" s="45">
        <f t="shared" si="7"/>
        <v>0</v>
      </c>
      <c r="H163" s="15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35" ht="12.75" customHeight="1">
      <c r="A164" s="65"/>
      <c r="B164" s="71"/>
      <c r="C164" s="13" t="s">
        <v>7</v>
      </c>
      <c r="D164" s="57"/>
      <c r="E164" s="28">
        <v>6863.12</v>
      </c>
      <c r="F164" s="28">
        <v>0</v>
      </c>
      <c r="G164" s="45">
        <f t="shared" si="7"/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35" ht="12.75" customHeight="1">
      <c r="A165" s="65"/>
      <c r="B165" s="71"/>
      <c r="C165" s="13" t="s">
        <v>16</v>
      </c>
      <c r="D165" s="57">
        <v>6843.46</v>
      </c>
      <c r="E165" s="28">
        <v>6827.22</v>
      </c>
      <c r="F165" s="28">
        <v>0</v>
      </c>
      <c r="G165" s="45">
        <f t="shared" si="7"/>
        <v>0</v>
      </c>
      <c r="H165" s="15"/>
      <c r="I165" s="15"/>
      <c r="J165" s="15"/>
      <c r="K165" s="15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35" ht="16.5" customHeight="1">
      <c r="A166" s="66"/>
      <c r="B166" s="72"/>
      <c r="C166" s="13" t="s">
        <v>13</v>
      </c>
      <c r="D166" s="29"/>
      <c r="E166" s="28"/>
      <c r="F166" s="28"/>
      <c r="G166" s="45"/>
      <c r="H166" s="12"/>
      <c r="I166" s="12"/>
      <c r="J166" s="1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35">
      <c r="A167" s="41"/>
      <c r="B167" s="34"/>
      <c r="C167" s="13"/>
      <c r="D167" s="29"/>
      <c r="E167" s="28"/>
      <c r="F167" s="28"/>
      <c r="G167" s="45"/>
      <c r="H167" s="12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35" ht="12.75" customHeight="1">
      <c r="A168" s="64" t="s">
        <v>159</v>
      </c>
      <c r="B168" s="67" t="s">
        <v>41</v>
      </c>
      <c r="C168" s="47" t="s">
        <v>9</v>
      </c>
      <c r="D168" s="45">
        <f>D169+D170+D171</f>
        <v>1000</v>
      </c>
      <c r="E168" s="45">
        <f>E169+E170+E171</f>
        <v>1000</v>
      </c>
      <c r="F168" s="45">
        <f>F169+F170+F171</f>
        <v>0</v>
      </c>
      <c r="G168" s="45">
        <f t="shared" si="7"/>
        <v>0</v>
      </c>
      <c r="H168" s="12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35">
      <c r="A169" s="65"/>
      <c r="B169" s="68"/>
      <c r="C169" s="13" t="s">
        <v>6</v>
      </c>
      <c r="D169" s="29"/>
      <c r="E169" s="28"/>
      <c r="F169" s="28"/>
      <c r="G169" s="45"/>
      <c r="H169" s="12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35">
      <c r="A170" s="65"/>
      <c r="B170" s="68"/>
      <c r="C170" s="13" t="s">
        <v>10</v>
      </c>
      <c r="D170" s="29"/>
      <c r="E170" s="28"/>
      <c r="F170" s="28"/>
      <c r="G170" s="45"/>
      <c r="H170" s="12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35">
      <c r="A171" s="65"/>
      <c r="B171" s="68"/>
      <c r="C171" s="13" t="s">
        <v>16</v>
      </c>
      <c r="D171" s="28">
        <f>D177</f>
        <v>1000</v>
      </c>
      <c r="E171" s="28">
        <f>E177</f>
        <v>1000</v>
      </c>
      <c r="F171" s="28">
        <f>F177</f>
        <v>0</v>
      </c>
      <c r="G171" s="45">
        <f t="shared" si="7"/>
        <v>0</v>
      </c>
      <c r="H171" s="12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35" ht="31.5" customHeight="1">
      <c r="A172" s="66"/>
      <c r="B172" s="69"/>
      <c r="C172" s="13" t="s">
        <v>13</v>
      </c>
      <c r="D172" s="29"/>
      <c r="E172" s="28"/>
      <c r="F172" s="28"/>
      <c r="G172" s="45"/>
      <c r="H172" s="12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35" ht="11.25" customHeight="1">
      <c r="A173" s="41"/>
      <c r="B173" s="34"/>
      <c r="C173" s="13"/>
      <c r="D173" s="29"/>
      <c r="E173" s="28"/>
      <c r="F173" s="28"/>
      <c r="G173" s="45"/>
      <c r="H173" s="12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35" ht="12.75" customHeight="1">
      <c r="A174" s="64" t="s">
        <v>160</v>
      </c>
      <c r="B174" s="70" t="s">
        <v>149</v>
      </c>
      <c r="C174" s="47" t="s">
        <v>9</v>
      </c>
      <c r="D174" s="45">
        <f>D175+D176+D177</f>
        <v>1000</v>
      </c>
      <c r="E174" s="45">
        <f>E175+E176+E177</f>
        <v>1000</v>
      </c>
      <c r="F174" s="45">
        <f>F175+F176+F177</f>
        <v>0</v>
      </c>
      <c r="G174" s="45">
        <f t="shared" si="7"/>
        <v>0</v>
      </c>
      <c r="H174" s="12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35" ht="12.75" customHeight="1">
      <c r="A175" s="65"/>
      <c r="B175" s="71"/>
      <c r="C175" s="13" t="s">
        <v>6</v>
      </c>
      <c r="D175" s="29"/>
      <c r="E175" s="28"/>
      <c r="F175" s="28"/>
      <c r="G175" s="45"/>
      <c r="H175" s="15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35" ht="12.75" customHeight="1">
      <c r="A176" s="65"/>
      <c r="B176" s="71"/>
      <c r="C176" s="13" t="s">
        <v>7</v>
      </c>
      <c r="D176" s="57"/>
      <c r="E176" s="28"/>
      <c r="F176" s="28"/>
      <c r="G176" s="45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2.75" customHeight="1">
      <c r="A177" s="65"/>
      <c r="B177" s="71"/>
      <c r="C177" s="13" t="s">
        <v>16</v>
      </c>
      <c r="D177" s="57">
        <v>1000</v>
      </c>
      <c r="E177" s="28">
        <v>1000</v>
      </c>
      <c r="F177" s="28">
        <v>0</v>
      </c>
      <c r="G177" s="45">
        <f t="shared" si="7"/>
        <v>0</v>
      </c>
      <c r="H177" s="15"/>
      <c r="I177" s="15"/>
      <c r="J177" s="15"/>
      <c r="K177" s="15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6.5" customHeight="1">
      <c r="A178" s="66"/>
      <c r="B178" s="72"/>
      <c r="C178" s="13" t="s">
        <v>13</v>
      </c>
      <c r="D178" s="29"/>
      <c r="E178" s="28"/>
      <c r="F178" s="28"/>
      <c r="G178" s="45"/>
      <c r="H178" s="12"/>
      <c r="I178" s="12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>
      <c r="A179" s="41"/>
      <c r="B179" s="34"/>
      <c r="C179" s="13"/>
      <c r="D179" s="29"/>
      <c r="E179" s="28"/>
      <c r="F179" s="28"/>
      <c r="G179" s="45"/>
      <c r="H179" s="12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2.75" customHeight="1">
      <c r="A180" s="64" t="s">
        <v>161</v>
      </c>
      <c r="B180" s="67" t="s">
        <v>150</v>
      </c>
      <c r="C180" s="48" t="s">
        <v>9</v>
      </c>
      <c r="D180" s="49">
        <f>D181+D182+D183</f>
        <v>46280.13</v>
      </c>
      <c r="E180" s="49">
        <f>E181+E182+E183</f>
        <v>54346.38</v>
      </c>
      <c r="F180" s="49">
        <f>F181+F182+F183</f>
        <v>18870.310000000001</v>
      </c>
      <c r="G180" s="45">
        <f t="shared" si="7"/>
        <v>34.722294290806495</v>
      </c>
      <c r="H180" s="12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>
      <c r="A181" s="65"/>
      <c r="B181" s="68"/>
      <c r="C181" s="13" t="s">
        <v>6</v>
      </c>
      <c r="D181" s="29"/>
      <c r="E181" s="28">
        <f>E187</f>
        <v>0</v>
      </c>
      <c r="F181" s="28">
        <f>F187</f>
        <v>0</v>
      </c>
      <c r="G181" s="45"/>
      <c r="H181" s="12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>
      <c r="A182" s="65"/>
      <c r="B182" s="68"/>
      <c r="C182" s="13" t="s">
        <v>10</v>
      </c>
      <c r="D182" s="28">
        <f>D188+D218</f>
        <v>889.2</v>
      </c>
      <c r="E182" s="28">
        <f>E188</f>
        <v>889.2</v>
      </c>
      <c r="F182" s="28">
        <f>F188</f>
        <v>93.06</v>
      </c>
      <c r="G182" s="45">
        <f t="shared" si="7"/>
        <v>10.465587044534413</v>
      </c>
      <c r="H182" s="12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>
      <c r="A183" s="65"/>
      <c r="B183" s="68"/>
      <c r="C183" s="13" t="s">
        <v>16</v>
      </c>
      <c r="D183" s="28">
        <f>D189</f>
        <v>45390.93</v>
      </c>
      <c r="E183" s="28">
        <f>E189+E219</f>
        <v>53457.18</v>
      </c>
      <c r="F183" s="28">
        <f>F189</f>
        <v>18777.25</v>
      </c>
      <c r="G183" s="45">
        <f t="shared" si="7"/>
        <v>35.125777304377067</v>
      </c>
      <c r="H183" s="12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30" customHeight="1">
      <c r="A184" s="66"/>
      <c r="B184" s="69"/>
      <c r="C184" s="13" t="s">
        <v>13</v>
      </c>
      <c r="D184" s="29"/>
      <c r="E184" s="28"/>
      <c r="F184" s="28"/>
      <c r="G184" s="45"/>
      <c r="H184" s="12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>
      <c r="A185" s="41"/>
      <c r="B185" s="34"/>
      <c r="C185" s="13"/>
      <c r="D185" s="29"/>
      <c r="E185" s="28"/>
      <c r="F185" s="28"/>
      <c r="G185" s="45"/>
      <c r="H185" s="12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2.75" customHeight="1">
      <c r="A186" s="64" t="s">
        <v>162</v>
      </c>
      <c r="B186" s="70" t="s">
        <v>148</v>
      </c>
      <c r="C186" s="47" t="s">
        <v>9</v>
      </c>
      <c r="D186" s="45">
        <f>D187+D188+D189</f>
        <v>46280.13</v>
      </c>
      <c r="E186" s="45">
        <f>E187+E188+E189</f>
        <v>50346.38</v>
      </c>
      <c r="F186" s="45">
        <f>F187+F188+F189</f>
        <v>18870.310000000001</v>
      </c>
      <c r="G186" s="45">
        <f t="shared" si="7"/>
        <v>37.480966854022078</v>
      </c>
      <c r="H186" s="12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2.75" customHeight="1">
      <c r="A187" s="65"/>
      <c r="B187" s="71"/>
      <c r="C187" s="13" t="s">
        <v>6</v>
      </c>
      <c r="D187" s="29"/>
      <c r="E187" s="28"/>
      <c r="F187" s="28"/>
      <c r="G187" s="45"/>
      <c r="H187" s="15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2.75" customHeight="1">
      <c r="A188" s="65"/>
      <c r="B188" s="71"/>
      <c r="C188" s="13" t="s">
        <v>7</v>
      </c>
      <c r="D188" s="57">
        <v>889.2</v>
      </c>
      <c r="E188" s="28">
        <v>889.2</v>
      </c>
      <c r="F188" s="28">
        <v>93.06</v>
      </c>
      <c r="G188" s="45">
        <f t="shared" si="7"/>
        <v>10.465587044534413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2.75" customHeight="1">
      <c r="A189" s="65"/>
      <c r="B189" s="71"/>
      <c r="C189" s="13" t="s">
        <v>16</v>
      </c>
      <c r="D189" s="57">
        <v>45390.93</v>
      </c>
      <c r="E189" s="28">
        <v>49457.18</v>
      </c>
      <c r="F189" s="28">
        <v>18777.25</v>
      </c>
      <c r="G189" s="45">
        <f t="shared" si="7"/>
        <v>37.96668148082847</v>
      </c>
      <c r="H189" s="15"/>
      <c r="I189" s="15"/>
      <c r="J189" s="15"/>
      <c r="K189" s="15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36" customHeight="1">
      <c r="A190" s="66"/>
      <c r="B190" s="72"/>
      <c r="C190" s="13" t="s">
        <v>13</v>
      </c>
      <c r="D190" s="29"/>
      <c r="E190" s="28"/>
      <c r="F190" s="28"/>
      <c r="G190" s="45"/>
      <c r="H190" s="12"/>
      <c r="I190" s="12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>
      <c r="A191" s="41"/>
      <c r="B191" s="34"/>
      <c r="C191" s="13"/>
      <c r="D191" s="29"/>
      <c r="E191" s="28"/>
      <c r="F191" s="28"/>
      <c r="G191" s="45"/>
      <c r="H191" s="12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2.6" customHeight="1">
      <c r="A192" s="64" t="s">
        <v>163</v>
      </c>
      <c r="B192" s="67" t="s">
        <v>42</v>
      </c>
      <c r="C192" s="47" t="s">
        <v>9</v>
      </c>
      <c r="D192" s="46">
        <f>D195+D196</f>
        <v>8000</v>
      </c>
      <c r="E192" s="46">
        <f>E194+E193+E195+D196</f>
        <v>29526.22</v>
      </c>
      <c r="F192" s="46">
        <f>F195+F194</f>
        <v>0</v>
      </c>
      <c r="G192" s="45">
        <f t="shared" si="7"/>
        <v>0</v>
      </c>
      <c r="H192" s="12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>
      <c r="A193" s="65"/>
      <c r="B193" s="68"/>
      <c r="C193" s="13" t="s">
        <v>6</v>
      </c>
      <c r="D193" s="29"/>
      <c r="E193" s="29">
        <f t="shared" ref="E193:F195" si="9">E199</f>
        <v>1054.9100000000001</v>
      </c>
      <c r="F193" s="29">
        <f t="shared" si="9"/>
        <v>0</v>
      </c>
      <c r="G193" s="45">
        <f t="shared" si="7"/>
        <v>0</v>
      </c>
      <c r="H193" s="12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>
      <c r="A194" s="65"/>
      <c r="B194" s="68"/>
      <c r="C194" s="13" t="s">
        <v>10</v>
      </c>
      <c r="D194" s="29"/>
      <c r="E194" s="29">
        <f t="shared" si="9"/>
        <v>19471.310000000001</v>
      </c>
      <c r="F194" s="29">
        <f t="shared" si="9"/>
        <v>0</v>
      </c>
      <c r="G194" s="45">
        <f t="shared" si="7"/>
        <v>0</v>
      </c>
      <c r="H194" s="12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>
      <c r="A195" s="65"/>
      <c r="B195" s="68"/>
      <c r="C195" s="13" t="s">
        <v>16</v>
      </c>
      <c r="D195" s="29">
        <f>D201</f>
        <v>1000</v>
      </c>
      <c r="E195" s="29">
        <f t="shared" si="9"/>
        <v>2000</v>
      </c>
      <c r="F195" s="29">
        <f t="shared" si="9"/>
        <v>0</v>
      </c>
      <c r="G195" s="45">
        <f t="shared" si="7"/>
        <v>0</v>
      </c>
      <c r="H195" s="12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>
      <c r="A196" s="66"/>
      <c r="B196" s="69"/>
      <c r="C196" s="13" t="s">
        <v>13</v>
      </c>
      <c r="D196" s="29">
        <f>D202</f>
        <v>7000</v>
      </c>
      <c r="E196" s="28"/>
      <c r="F196" s="28">
        <v>0</v>
      </c>
      <c r="G196" s="45">
        <v>0</v>
      </c>
      <c r="H196" s="12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>
      <c r="A197" s="41"/>
      <c r="B197" s="34"/>
      <c r="C197" s="13"/>
      <c r="D197" s="29"/>
      <c r="E197" s="28"/>
      <c r="F197" s="28"/>
      <c r="G197" s="45"/>
      <c r="H197" s="12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2.75" customHeight="1">
      <c r="A198" s="64" t="s">
        <v>164</v>
      </c>
      <c r="B198" s="70" t="s">
        <v>147</v>
      </c>
      <c r="C198" s="47" t="s">
        <v>9</v>
      </c>
      <c r="D198" s="45">
        <f>D201+D202</f>
        <v>8000</v>
      </c>
      <c r="E198" s="45">
        <f>E199+E200+E201</f>
        <v>22526.22</v>
      </c>
      <c r="F198" s="45">
        <f>F199+F200+F201</f>
        <v>0</v>
      </c>
      <c r="G198" s="45">
        <f t="shared" si="7"/>
        <v>0</v>
      </c>
      <c r="H198" s="12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2.75" customHeight="1">
      <c r="A199" s="65"/>
      <c r="B199" s="71"/>
      <c r="C199" s="13" t="s">
        <v>6</v>
      </c>
      <c r="D199" s="29"/>
      <c r="E199" s="28">
        <v>1054.9100000000001</v>
      </c>
      <c r="F199" s="28">
        <v>0</v>
      </c>
      <c r="G199" s="45">
        <f t="shared" si="7"/>
        <v>0</v>
      </c>
      <c r="H199" s="15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2.75" customHeight="1">
      <c r="A200" s="65"/>
      <c r="B200" s="71"/>
      <c r="C200" s="13" t="s">
        <v>7</v>
      </c>
      <c r="D200" s="57"/>
      <c r="E200" s="28">
        <v>19471.310000000001</v>
      </c>
      <c r="F200" s="28">
        <v>0</v>
      </c>
      <c r="G200" s="45">
        <f t="shared" si="7"/>
        <v>0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2.75" customHeight="1">
      <c r="A201" s="65"/>
      <c r="B201" s="71"/>
      <c r="C201" s="13" t="s">
        <v>16</v>
      </c>
      <c r="D201" s="57">
        <v>1000</v>
      </c>
      <c r="E201" s="28">
        <v>2000</v>
      </c>
      <c r="F201" s="28">
        <v>0</v>
      </c>
      <c r="G201" s="45">
        <f t="shared" si="7"/>
        <v>0</v>
      </c>
      <c r="H201" s="15"/>
      <c r="I201" s="15"/>
      <c r="J201" s="15"/>
      <c r="K201" s="15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6.5" customHeight="1">
      <c r="A202" s="66"/>
      <c r="B202" s="72"/>
      <c r="C202" s="13" t="s">
        <v>13</v>
      </c>
      <c r="D202" s="29">
        <v>7000</v>
      </c>
      <c r="E202" s="28"/>
      <c r="F202" s="28">
        <v>0</v>
      </c>
      <c r="G202" s="45">
        <v>0</v>
      </c>
      <c r="H202" s="12"/>
      <c r="I202" s="12"/>
      <c r="J202" s="1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>
      <c r="A203" s="39"/>
      <c r="B203" s="22"/>
      <c r="C203" s="13"/>
      <c r="D203" s="29"/>
      <c r="E203" s="28"/>
      <c r="F203" s="28"/>
      <c r="G203" s="45"/>
      <c r="H203" s="12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2.75" customHeight="1">
      <c r="A204" s="64" t="s">
        <v>165</v>
      </c>
      <c r="B204" s="67" t="s">
        <v>43</v>
      </c>
      <c r="C204" s="47" t="s">
        <v>9</v>
      </c>
      <c r="D204" s="45">
        <f>D205+D206+D207</f>
        <v>207046.27</v>
      </c>
      <c r="E204" s="45">
        <f>E205+E206+E207</f>
        <v>193431.5</v>
      </c>
      <c r="F204" s="45">
        <f>F205+F206+F207</f>
        <v>28502.560000000001</v>
      </c>
      <c r="G204" s="45">
        <f t="shared" si="7"/>
        <v>14.735221512525106</v>
      </c>
      <c r="H204" s="12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>
      <c r="A205" s="65"/>
      <c r="B205" s="68"/>
      <c r="C205" s="13" t="s">
        <v>6</v>
      </c>
      <c r="D205" s="28"/>
      <c r="E205" s="28"/>
      <c r="F205" s="28"/>
      <c r="G205" s="45"/>
      <c r="H205" s="12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>
      <c r="A206" s="65"/>
      <c r="B206" s="68"/>
      <c r="C206" s="13" t="s">
        <v>10</v>
      </c>
      <c r="D206" s="28">
        <f t="shared" ref="D206:F207" si="10">D212</f>
        <v>150000</v>
      </c>
      <c r="E206" s="28">
        <f t="shared" si="10"/>
        <v>132239.76</v>
      </c>
      <c r="F206" s="28">
        <f t="shared" si="10"/>
        <v>0</v>
      </c>
      <c r="G206" s="45">
        <f t="shared" si="7"/>
        <v>0</v>
      </c>
      <c r="H206" s="12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>
      <c r="A207" s="65"/>
      <c r="B207" s="68"/>
      <c r="C207" s="13" t="s">
        <v>16</v>
      </c>
      <c r="D207" s="28">
        <f t="shared" si="10"/>
        <v>57046.27</v>
      </c>
      <c r="E207" s="28">
        <f t="shared" si="10"/>
        <v>61191.74</v>
      </c>
      <c r="F207" s="28">
        <f t="shared" si="10"/>
        <v>28502.560000000001</v>
      </c>
      <c r="G207" s="45">
        <f t="shared" si="7"/>
        <v>46.579097113433946</v>
      </c>
      <c r="H207" s="12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>
      <c r="A208" s="66"/>
      <c r="B208" s="69"/>
      <c r="C208" s="13" t="s">
        <v>13</v>
      </c>
      <c r="D208" s="29"/>
      <c r="E208" s="28"/>
      <c r="F208" s="28"/>
      <c r="G208" s="45"/>
      <c r="H208" s="12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>
      <c r="A209" s="41"/>
      <c r="B209" s="34"/>
      <c r="C209" s="13"/>
      <c r="D209" s="29"/>
      <c r="E209" s="28"/>
      <c r="F209" s="28"/>
      <c r="G209" s="45"/>
      <c r="H209" s="12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2.75" customHeight="1">
      <c r="A210" s="64" t="s">
        <v>166</v>
      </c>
      <c r="B210" s="70" t="s">
        <v>146</v>
      </c>
      <c r="C210" s="47" t="s">
        <v>9</v>
      </c>
      <c r="D210" s="45">
        <f>D211+D212+D213</f>
        <v>207046.27</v>
      </c>
      <c r="E210" s="45">
        <f>E211+E212+E213</f>
        <v>193431.5</v>
      </c>
      <c r="F210" s="45">
        <f>F211+F212+F213</f>
        <v>28502.560000000001</v>
      </c>
      <c r="G210" s="45">
        <f t="shared" si="7"/>
        <v>14.735221512525106</v>
      </c>
      <c r="H210" s="12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2.75" customHeight="1">
      <c r="A211" s="65"/>
      <c r="B211" s="71"/>
      <c r="C211" s="13" t="s">
        <v>6</v>
      </c>
      <c r="D211" s="29"/>
      <c r="E211" s="28"/>
      <c r="F211" s="28"/>
      <c r="G211" s="45"/>
      <c r="H211" s="15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2.75" customHeight="1">
      <c r="A212" s="65"/>
      <c r="B212" s="71"/>
      <c r="C212" s="13" t="s">
        <v>7</v>
      </c>
      <c r="D212" s="57">
        <v>150000</v>
      </c>
      <c r="E212" s="28">
        <v>132239.76</v>
      </c>
      <c r="F212" s="28">
        <v>0</v>
      </c>
      <c r="G212" s="45">
        <f t="shared" si="7"/>
        <v>0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2.75" customHeight="1">
      <c r="A213" s="65"/>
      <c r="B213" s="71"/>
      <c r="C213" s="13" t="s">
        <v>16</v>
      </c>
      <c r="D213" s="57">
        <v>57046.27</v>
      </c>
      <c r="E213" s="28">
        <v>61191.74</v>
      </c>
      <c r="F213" s="28">
        <v>28502.560000000001</v>
      </c>
      <c r="G213" s="45">
        <f t="shared" si="7"/>
        <v>46.579097113433946</v>
      </c>
      <c r="H213" s="15"/>
      <c r="I213" s="15"/>
      <c r="J213" s="15"/>
      <c r="K213" s="15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6.5" customHeight="1">
      <c r="A214" s="66"/>
      <c r="B214" s="72"/>
      <c r="C214" s="13" t="s">
        <v>13</v>
      </c>
      <c r="D214" s="29"/>
      <c r="E214" s="28"/>
      <c r="F214" s="28"/>
      <c r="G214" s="45"/>
      <c r="H214" s="12"/>
      <c r="I214" s="12"/>
      <c r="J214" s="1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6.5" customHeight="1">
      <c r="A215" s="41"/>
      <c r="B215" s="60"/>
      <c r="C215" s="13"/>
      <c r="D215" s="29"/>
      <c r="E215" s="28"/>
      <c r="F215" s="28"/>
      <c r="G215" s="45"/>
      <c r="H215" s="12"/>
      <c r="I215" s="12"/>
      <c r="J215" s="1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2.75" customHeight="1">
      <c r="A216" s="64" t="s">
        <v>167</v>
      </c>
      <c r="B216" s="70" t="s">
        <v>44</v>
      </c>
      <c r="C216" s="47" t="s">
        <v>9</v>
      </c>
      <c r="D216" s="45">
        <f>D217+D218+D219</f>
        <v>4000</v>
      </c>
      <c r="E216" s="45">
        <f>E217+E218+E219</f>
        <v>4000</v>
      </c>
      <c r="F216" s="45">
        <f>F217+F218+F219</f>
        <v>721.74</v>
      </c>
      <c r="G216" s="45">
        <f t="shared" si="7"/>
        <v>18.043500000000002</v>
      </c>
      <c r="H216" s="12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2.75" customHeight="1">
      <c r="A217" s="65"/>
      <c r="B217" s="71"/>
      <c r="C217" s="13" t="s">
        <v>6</v>
      </c>
      <c r="D217" s="29"/>
      <c r="E217" s="28"/>
      <c r="F217" s="28"/>
      <c r="G217" s="45"/>
      <c r="H217" s="15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2.75" customHeight="1">
      <c r="A218" s="65"/>
      <c r="B218" s="71"/>
      <c r="C218" s="13" t="s">
        <v>7</v>
      </c>
      <c r="D218" s="57"/>
      <c r="E218" s="28"/>
      <c r="F218" s="28"/>
      <c r="G218" s="45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2.75" customHeight="1">
      <c r="A219" s="65"/>
      <c r="B219" s="71"/>
      <c r="C219" s="13" t="s">
        <v>16</v>
      </c>
      <c r="D219" s="28">
        <f>D225</f>
        <v>4000</v>
      </c>
      <c r="E219" s="28">
        <f>E225</f>
        <v>4000</v>
      </c>
      <c r="F219" s="28">
        <f>F225</f>
        <v>721.74</v>
      </c>
      <c r="G219" s="45">
        <f t="shared" ref="G219:G285" si="11">F219/E219*100</f>
        <v>18.043500000000002</v>
      </c>
      <c r="H219" s="15"/>
      <c r="I219" s="15"/>
      <c r="J219" s="15"/>
      <c r="K219" s="15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6.5" customHeight="1">
      <c r="A220" s="66"/>
      <c r="B220" s="72"/>
      <c r="C220" s="13" t="s">
        <v>13</v>
      </c>
      <c r="D220" s="29"/>
      <c r="E220" s="28"/>
      <c r="F220" s="28"/>
      <c r="G220" s="45"/>
      <c r="H220" s="12"/>
      <c r="I220" s="12"/>
      <c r="J220" s="1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6.5" customHeight="1">
      <c r="A221" s="41"/>
      <c r="B221" s="60"/>
      <c r="C221" s="13"/>
      <c r="D221" s="29"/>
      <c r="E221" s="28"/>
      <c r="F221" s="28"/>
      <c r="G221" s="45"/>
      <c r="H221" s="12"/>
      <c r="I221" s="12"/>
      <c r="J221" s="1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2.75" customHeight="1">
      <c r="A222" s="64" t="s">
        <v>168</v>
      </c>
      <c r="B222" s="70" t="s">
        <v>145</v>
      </c>
      <c r="C222" s="47" t="s">
        <v>9</v>
      </c>
      <c r="D222" s="45">
        <f>D223+D224+D225</f>
        <v>4000</v>
      </c>
      <c r="E222" s="45">
        <f>E223+E224+E225</f>
        <v>4000</v>
      </c>
      <c r="F222" s="45">
        <f>F223+F224+F225</f>
        <v>721.74</v>
      </c>
      <c r="G222" s="45">
        <f t="shared" si="11"/>
        <v>18.043500000000002</v>
      </c>
      <c r="H222" s="12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2.75" customHeight="1">
      <c r="A223" s="65"/>
      <c r="B223" s="71"/>
      <c r="C223" s="13" t="s">
        <v>6</v>
      </c>
      <c r="D223" s="29"/>
      <c r="E223" s="28"/>
      <c r="F223" s="28"/>
      <c r="G223" s="45"/>
      <c r="H223" s="15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2.75" customHeight="1">
      <c r="A224" s="65"/>
      <c r="B224" s="71"/>
      <c r="C224" s="13" t="s">
        <v>7</v>
      </c>
      <c r="D224" s="57"/>
      <c r="E224" s="28"/>
      <c r="F224" s="28"/>
      <c r="G224" s="45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2.75" customHeight="1">
      <c r="A225" s="65"/>
      <c r="B225" s="71"/>
      <c r="C225" s="13" t="s">
        <v>16</v>
      </c>
      <c r="D225" s="57">
        <v>4000</v>
      </c>
      <c r="E225" s="28">
        <v>4000</v>
      </c>
      <c r="F225" s="28">
        <v>721.74</v>
      </c>
      <c r="G225" s="45">
        <f t="shared" si="11"/>
        <v>18.043500000000002</v>
      </c>
      <c r="H225" s="15"/>
      <c r="I225" s="15"/>
      <c r="J225" s="15"/>
      <c r="K225" s="15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6.5" customHeight="1">
      <c r="A226" s="66"/>
      <c r="B226" s="72"/>
      <c r="C226" s="13" t="s">
        <v>13</v>
      </c>
      <c r="D226" s="29"/>
      <c r="E226" s="28"/>
      <c r="F226" s="28"/>
      <c r="G226" s="45"/>
      <c r="H226" s="12"/>
      <c r="I226" s="12"/>
      <c r="J226" s="1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>
      <c r="A227" s="41"/>
      <c r="B227" s="34"/>
      <c r="C227" s="13"/>
      <c r="D227" s="29"/>
      <c r="E227" s="28"/>
      <c r="F227" s="28"/>
      <c r="G227" s="45"/>
      <c r="H227" s="12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>
      <c r="A228" s="64" t="s">
        <v>169</v>
      </c>
      <c r="B228" s="67" t="s">
        <v>45</v>
      </c>
      <c r="C228" s="47" t="s">
        <v>9</v>
      </c>
      <c r="D228" s="45">
        <f>D229+D230+D231</f>
        <v>19748.88</v>
      </c>
      <c r="E228" s="45">
        <f>E229+E230+E231</f>
        <v>18443.030000000002</v>
      </c>
      <c r="F228" s="45">
        <f>F229+F230+F231</f>
        <v>8191.73</v>
      </c>
      <c r="G228" s="45">
        <f t="shared" si="11"/>
        <v>44.416400125142118</v>
      </c>
      <c r="H228" s="12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2.75" customHeight="1">
      <c r="A229" s="65"/>
      <c r="B229" s="68"/>
      <c r="C229" s="13" t="s">
        <v>6</v>
      </c>
      <c r="D229" s="28"/>
      <c r="E229" s="28"/>
      <c r="F229" s="28"/>
      <c r="G229" s="45"/>
      <c r="H229" s="12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>
      <c r="A230" s="65"/>
      <c r="B230" s="68"/>
      <c r="C230" s="13" t="s">
        <v>10</v>
      </c>
      <c r="D230" s="28">
        <f t="shared" ref="D230:F231" si="12">D236</f>
        <v>0</v>
      </c>
      <c r="E230" s="28">
        <f t="shared" si="12"/>
        <v>586.55999999999995</v>
      </c>
      <c r="F230" s="28">
        <f t="shared" si="12"/>
        <v>0</v>
      </c>
      <c r="G230" s="45">
        <f t="shared" si="11"/>
        <v>0</v>
      </c>
      <c r="H230" s="12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>
      <c r="A231" s="65"/>
      <c r="B231" s="68"/>
      <c r="C231" s="13" t="s">
        <v>16</v>
      </c>
      <c r="D231" s="28">
        <f t="shared" si="12"/>
        <v>19748.88</v>
      </c>
      <c r="E231" s="28">
        <f t="shared" si="12"/>
        <v>17856.47</v>
      </c>
      <c r="F231" s="28">
        <f t="shared" si="12"/>
        <v>8191.73</v>
      </c>
      <c r="G231" s="45">
        <f t="shared" si="11"/>
        <v>45.875416585696946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4" customHeight="1">
      <c r="A232" s="66"/>
      <c r="B232" s="69"/>
      <c r="C232" s="13" t="s">
        <v>13</v>
      </c>
      <c r="D232" s="29"/>
      <c r="E232" s="28"/>
      <c r="F232" s="28"/>
      <c r="G232" s="45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4.25" customHeight="1">
      <c r="A233" s="41"/>
      <c r="B233" s="34"/>
      <c r="C233" s="13"/>
      <c r="D233" s="29"/>
      <c r="E233" s="28"/>
      <c r="F233" s="28"/>
      <c r="G233" s="45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2.75" customHeight="1">
      <c r="A234" s="64" t="s">
        <v>170</v>
      </c>
      <c r="B234" s="70" t="s">
        <v>89</v>
      </c>
      <c r="C234" s="47" t="s">
        <v>9</v>
      </c>
      <c r="D234" s="45">
        <f>D235+D236+D237</f>
        <v>19748.88</v>
      </c>
      <c r="E234" s="45">
        <f>E235+E236+E237</f>
        <v>18443.030000000002</v>
      </c>
      <c r="F234" s="45">
        <f>F235+F236+F237</f>
        <v>8191.73</v>
      </c>
      <c r="G234" s="45">
        <f t="shared" si="11"/>
        <v>44.416400125142118</v>
      </c>
      <c r="H234" s="12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2.75" customHeight="1">
      <c r="A235" s="65"/>
      <c r="B235" s="90"/>
      <c r="C235" s="13" t="s">
        <v>6</v>
      </c>
      <c r="D235" s="29"/>
      <c r="E235" s="28"/>
      <c r="F235" s="28"/>
      <c r="G235" s="45"/>
      <c r="H235" s="15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2.75" customHeight="1">
      <c r="A236" s="65"/>
      <c r="B236" s="90"/>
      <c r="C236" s="13" t="s">
        <v>7</v>
      </c>
      <c r="D236" s="57"/>
      <c r="E236" s="28">
        <v>586.55999999999995</v>
      </c>
      <c r="F236" s="28">
        <v>0</v>
      </c>
      <c r="G236" s="45">
        <f t="shared" si="11"/>
        <v>0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2.75" customHeight="1">
      <c r="A237" s="65"/>
      <c r="B237" s="90"/>
      <c r="C237" s="13" t="s">
        <v>16</v>
      </c>
      <c r="D237" s="57">
        <v>19748.88</v>
      </c>
      <c r="E237" s="28">
        <v>17856.47</v>
      </c>
      <c r="F237" s="28">
        <v>8191.73</v>
      </c>
      <c r="G237" s="45">
        <f t="shared" si="11"/>
        <v>45.875416585696946</v>
      </c>
      <c r="H237" s="15"/>
      <c r="I237" s="15"/>
      <c r="J237" s="15"/>
      <c r="K237" s="15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6.5" customHeight="1">
      <c r="A238" s="66"/>
      <c r="B238" s="91"/>
      <c r="C238" s="13" t="s">
        <v>13</v>
      </c>
      <c r="D238" s="29"/>
      <c r="E238" s="28"/>
      <c r="F238" s="28"/>
      <c r="G238" s="45"/>
      <c r="H238" s="12"/>
      <c r="I238" s="12"/>
      <c r="J238" s="1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>
      <c r="A239" s="43"/>
      <c r="B239" s="36"/>
      <c r="C239" s="13"/>
      <c r="D239" s="29"/>
      <c r="E239" s="28"/>
      <c r="F239" s="28"/>
      <c r="G239" s="45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>
      <c r="A240" s="64" t="s">
        <v>101</v>
      </c>
      <c r="B240" s="76" t="s">
        <v>46</v>
      </c>
      <c r="C240" s="47" t="s">
        <v>9</v>
      </c>
      <c r="D240" s="49">
        <f>D241+D242+D243+D244</f>
        <v>146498.87999999998</v>
      </c>
      <c r="E240" s="49">
        <f>E241+E242+E243</f>
        <v>159253.87</v>
      </c>
      <c r="F240" s="49">
        <f>F241+F242+F243</f>
        <v>70423.41</v>
      </c>
      <c r="G240" s="45">
        <f t="shared" si="11"/>
        <v>44.220846878006796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2.75" customHeight="1">
      <c r="A241" s="65"/>
      <c r="B241" s="77"/>
      <c r="C241" s="13" t="s">
        <v>6</v>
      </c>
      <c r="D241" s="28">
        <f>D247+D277+D289+D301</f>
        <v>0</v>
      </c>
      <c r="E241" s="28">
        <f>E247+E277+E289</f>
        <v>1724.94</v>
      </c>
      <c r="F241" s="28">
        <f>F247+F277+F289</f>
        <v>0</v>
      </c>
      <c r="G241" s="45">
        <f t="shared" si="11"/>
        <v>0</v>
      </c>
      <c r="H241" s="12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>
      <c r="A242" s="65"/>
      <c r="B242" s="77"/>
      <c r="C242" s="13" t="s">
        <v>10</v>
      </c>
      <c r="D242" s="28">
        <f>D248+D278+D290+D302</f>
        <v>7499.34</v>
      </c>
      <c r="E242" s="28">
        <f>E248+E278+E290+E302</f>
        <v>22175.98</v>
      </c>
      <c r="F242" s="28">
        <f>F248+F278+F290+F302</f>
        <v>7179.5</v>
      </c>
      <c r="G242" s="45">
        <f t="shared" si="11"/>
        <v>32.375119385930184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>
      <c r="A243" s="65"/>
      <c r="B243" s="77"/>
      <c r="C243" s="13" t="s">
        <v>16</v>
      </c>
      <c r="D243" s="28">
        <f>D249+D279+D291+D303</f>
        <v>133029.53999999998</v>
      </c>
      <c r="E243" s="28">
        <f>E249+E279+E291+E303</f>
        <v>135352.94999999998</v>
      </c>
      <c r="F243" s="28">
        <f>F249+F279+F291+F303</f>
        <v>63243.909999999996</v>
      </c>
      <c r="G243" s="45">
        <f t="shared" si="11"/>
        <v>46.72518035255235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>
      <c r="A244" s="66"/>
      <c r="B244" s="78"/>
      <c r="C244" s="13" t="s">
        <v>13</v>
      </c>
      <c r="D244" s="28">
        <f>D250+D280+D292+D304</f>
        <v>5970</v>
      </c>
      <c r="E244" s="28"/>
      <c r="F244" s="28"/>
      <c r="G244" s="45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>
      <c r="A245" s="39"/>
      <c r="B245" s="22"/>
      <c r="C245" s="13"/>
      <c r="D245" s="29"/>
      <c r="E245" s="28"/>
      <c r="F245" s="28"/>
      <c r="G245" s="45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>
      <c r="A246" s="64" t="s">
        <v>198</v>
      </c>
      <c r="B246" s="67" t="s">
        <v>47</v>
      </c>
      <c r="C246" s="47" t="s">
        <v>9</v>
      </c>
      <c r="D246" s="45">
        <f>D247+D248+D249+D250</f>
        <v>111743.31999999999</v>
      </c>
      <c r="E246" s="45">
        <f>E247+E248+E249</f>
        <v>125848.19999999998</v>
      </c>
      <c r="F246" s="45">
        <f>F247+F248+F249</f>
        <v>62161.11</v>
      </c>
      <c r="G246" s="45">
        <f t="shared" si="11"/>
        <v>49.393721960266426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2.75" customHeight="1">
      <c r="A247" s="65"/>
      <c r="B247" s="68"/>
      <c r="C247" s="13" t="s">
        <v>6</v>
      </c>
      <c r="D247" s="28">
        <f>D253+D259+D265+D271</f>
        <v>0</v>
      </c>
      <c r="E247" s="28">
        <f t="shared" ref="D247:F250" si="13">E253+E259+E265+E271</f>
        <v>1724.94</v>
      </c>
      <c r="F247" s="28">
        <f t="shared" si="13"/>
        <v>0</v>
      </c>
      <c r="G247" s="45">
        <f t="shared" si="11"/>
        <v>0</v>
      </c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s="24" customFormat="1">
      <c r="A248" s="65"/>
      <c r="B248" s="68"/>
      <c r="C248" s="13" t="s">
        <v>10</v>
      </c>
      <c r="D248" s="28">
        <f>D254+D260+D266+D272</f>
        <v>0</v>
      </c>
      <c r="E248" s="28">
        <f t="shared" si="13"/>
        <v>14454.87</v>
      </c>
      <c r="F248" s="28">
        <f t="shared" si="13"/>
        <v>7131.5</v>
      </c>
      <c r="G248" s="45">
        <f t="shared" si="11"/>
        <v>49.336313643775412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s="24" customFormat="1">
      <c r="A249" s="65"/>
      <c r="B249" s="68"/>
      <c r="C249" s="13" t="s">
        <v>16</v>
      </c>
      <c r="D249" s="28">
        <f t="shared" si="13"/>
        <v>109623.31999999999</v>
      </c>
      <c r="E249" s="28">
        <f t="shared" si="13"/>
        <v>109668.38999999998</v>
      </c>
      <c r="F249" s="28">
        <f t="shared" si="13"/>
        <v>55029.61</v>
      </c>
      <c r="G249" s="45">
        <f t="shared" si="11"/>
        <v>50.178187169520783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s="24" customFormat="1">
      <c r="A250" s="66"/>
      <c r="B250" s="69"/>
      <c r="C250" s="13" t="s">
        <v>13</v>
      </c>
      <c r="D250" s="28">
        <f t="shared" si="13"/>
        <v>2120</v>
      </c>
      <c r="E250" s="28"/>
      <c r="F250" s="28"/>
      <c r="G250" s="45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s="24" customFormat="1">
      <c r="A251" s="41"/>
      <c r="B251" s="34"/>
      <c r="C251" s="13"/>
      <c r="D251" s="29"/>
      <c r="E251" s="28"/>
      <c r="F251" s="28"/>
      <c r="G251" s="45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2.75" customHeight="1">
      <c r="A252" s="64" t="s">
        <v>205</v>
      </c>
      <c r="B252" s="70" t="s">
        <v>48</v>
      </c>
      <c r="C252" s="47" t="s">
        <v>9</v>
      </c>
      <c r="D252" s="45">
        <f>D253+D254+D255+D256</f>
        <v>75985.86</v>
      </c>
      <c r="E252" s="45">
        <f>E253+E254+E255</f>
        <v>86506.81</v>
      </c>
      <c r="F252" s="45">
        <f>F253+F254+F255</f>
        <v>42366.06</v>
      </c>
      <c r="G252" s="45">
        <f t="shared" si="11"/>
        <v>48.974248385762927</v>
      </c>
      <c r="H252" s="12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2.75" customHeight="1">
      <c r="A253" s="65"/>
      <c r="B253" s="90"/>
      <c r="C253" s="13" t="s">
        <v>6</v>
      </c>
      <c r="D253" s="29"/>
      <c r="E253" s="28">
        <v>1672.4</v>
      </c>
      <c r="F253" s="28"/>
      <c r="G253" s="45">
        <f t="shared" si="11"/>
        <v>0</v>
      </c>
      <c r="H253" s="15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2.75" customHeight="1">
      <c r="A254" s="65"/>
      <c r="B254" s="90"/>
      <c r="C254" s="13" t="s">
        <v>7</v>
      </c>
      <c r="D254" s="57"/>
      <c r="E254" s="28">
        <v>11023.48</v>
      </c>
      <c r="F254" s="28">
        <v>5095.7299999999996</v>
      </c>
      <c r="G254" s="45">
        <f t="shared" si="11"/>
        <v>46.226146371200386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2.75" customHeight="1">
      <c r="A255" s="65"/>
      <c r="B255" s="90"/>
      <c r="C255" s="13" t="s">
        <v>16</v>
      </c>
      <c r="D255" s="28">
        <v>73915.86</v>
      </c>
      <c r="E255" s="28">
        <v>73810.929999999993</v>
      </c>
      <c r="F255" s="28">
        <v>37270.33</v>
      </c>
      <c r="G255" s="45">
        <f t="shared" si="11"/>
        <v>50.494323808140621</v>
      </c>
      <c r="H255" s="15"/>
      <c r="I255" s="15"/>
      <c r="J255" s="15"/>
      <c r="K255" s="15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6.5" customHeight="1">
      <c r="A256" s="66"/>
      <c r="B256" s="91"/>
      <c r="C256" s="13" t="s">
        <v>13</v>
      </c>
      <c r="D256" s="28">
        <v>2070</v>
      </c>
      <c r="E256" s="28"/>
      <c r="F256" s="28"/>
      <c r="G256" s="45"/>
      <c r="H256" s="12"/>
      <c r="I256" s="12"/>
      <c r="J256" s="1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6.5" customHeight="1">
      <c r="A257" s="41"/>
      <c r="B257" s="59"/>
      <c r="C257" s="13"/>
      <c r="D257" s="29"/>
      <c r="E257" s="28"/>
      <c r="F257" s="28"/>
      <c r="G257" s="45"/>
      <c r="H257" s="12"/>
      <c r="I257" s="12"/>
      <c r="J257" s="1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2.75" customHeight="1">
      <c r="A258" s="64" t="s">
        <v>206</v>
      </c>
      <c r="B258" s="70" t="s">
        <v>49</v>
      </c>
      <c r="C258" s="47" t="s">
        <v>9</v>
      </c>
      <c r="D258" s="45">
        <f>D259+D260+D261+D262</f>
        <v>32352.59</v>
      </c>
      <c r="E258" s="45">
        <f>E259+E260+E261</f>
        <v>35624.47</v>
      </c>
      <c r="F258" s="45">
        <f>F259+F260+F261</f>
        <v>17763.149999999998</v>
      </c>
      <c r="G258" s="45">
        <f t="shared" si="11"/>
        <v>49.862215494012958</v>
      </c>
      <c r="H258" s="12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2.75" customHeight="1">
      <c r="A259" s="65"/>
      <c r="B259" s="90"/>
      <c r="C259" s="13" t="s">
        <v>6</v>
      </c>
      <c r="D259" s="29"/>
      <c r="E259" s="28"/>
      <c r="F259" s="28"/>
      <c r="G259" s="45"/>
      <c r="H259" s="15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2.75" customHeight="1">
      <c r="A260" s="65"/>
      <c r="B260" s="90"/>
      <c r="C260" s="13" t="s">
        <v>7</v>
      </c>
      <c r="D260" s="57"/>
      <c r="E260" s="28">
        <v>3171.88</v>
      </c>
      <c r="F260" s="28">
        <v>2035.77</v>
      </c>
      <c r="G260" s="45">
        <f t="shared" si="11"/>
        <v>64.181810156752462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2.75" customHeight="1">
      <c r="A261" s="65"/>
      <c r="B261" s="90"/>
      <c r="C261" s="13" t="s">
        <v>16</v>
      </c>
      <c r="D261" s="28">
        <v>32302.59</v>
      </c>
      <c r="E261" s="28">
        <v>32452.59</v>
      </c>
      <c r="F261" s="28">
        <v>15727.38</v>
      </c>
      <c r="G261" s="45">
        <f t="shared" si="11"/>
        <v>48.46263426124078</v>
      </c>
      <c r="H261" s="15"/>
      <c r="I261" s="15"/>
      <c r="J261" s="15"/>
      <c r="K261" s="15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6.5" customHeight="1">
      <c r="A262" s="66"/>
      <c r="B262" s="91"/>
      <c r="C262" s="13" t="s">
        <v>13</v>
      </c>
      <c r="D262" s="28">
        <v>50</v>
      </c>
      <c r="E262" s="28"/>
      <c r="F262" s="28"/>
      <c r="G262" s="45"/>
      <c r="H262" s="12"/>
      <c r="I262" s="12"/>
      <c r="J262" s="1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6.5" customHeight="1">
      <c r="A263" s="41"/>
      <c r="B263" s="59"/>
      <c r="C263" s="13"/>
      <c r="D263" s="29"/>
      <c r="E263" s="28"/>
      <c r="F263" s="28"/>
      <c r="G263" s="45"/>
      <c r="H263" s="12"/>
      <c r="I263" s="12"/>
      <c r="J263" s="1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2" customHeight="1">
      <c r="A264" s="64" t="s">
        <v>207</v>
      </c>
      <c r="B264" s="70" t="s">
        <v>50</v>
      </c>
      <c r="C264" s="47" t="s">
        <v>9</v>
      </c>
      <c r="D264" s="45">
        <f>D265+D266+D267</f>
        <v>354.87</v>
      </c>
      <c r="E264" s="45">
        <f>E265+E266+E267</f>
        <v>666.92000000000007</v>
      </c>
      <c r="F264" s="45">
        <f>F265+F266+F267</f>
        <v>0</v>
      </c>
      <c r="G264" s="45">
        <f t="shared" si="11"/>
        <v>0</v>
      </c>
      <c r="H264" s="12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2.75" customHeight="1">
      <c r="A265" s="65"/>
      <c r="B265" s="90"/>
      <c r="C265" s="13" t="s">
        <v>6</v>
      </c>
      <c r="D265" s="29"/>
      <c r="E265" s="28">
        <v>52.54</v>
      </c>
      <c r="F265" s="28">
        <v>0</v>
      </c>
      <c r="G265" s="45">
        <f t="shared" si="11"/>
        <v>0</v>
      </c>
      <c r="H265" s="15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2.75" customHeight="1">
      <c r="A266" s="65"/>
      <c r="B266" s="90"/>
      <c r="C266" s="13" t="s">
        <v>7</v>
      </c>
      <c r="D266" s="57"/>
      <c r="E266" s="28">
        <v>259.51</v>
      </c>
      <c r="F266" s="28">
        <v>0</v>
      </c>
      <c r="G266" s="45">
        <f t="shared" si="11"/>
        <v>0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2.75" customHeight="1">
      <c r="A267" s="65"/>
      <c r="B267" s="90"/>
      <c r="C267" s="13" t="s">
        <v>16</v>
      </c>
      <c r="D267" s="28">
        <v>354.87</v>
      </c>
      <c r="E267" s="28">
        <v>354.87</v>
      </c>
      <c r="F267" s="28">
        <v>0</v>
      </c>
      <c r="G267" s="45">
        <f t="shared" si="11"/>
        <v>0</v>
      </c>
      <c r="H267" s="15"/>
      <c r="I267" s="15"/>
      <c r="J267" s="15"/>
      <c r="K267" s="15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6.5" customHeight="1">
      <c r="A268" s="66"/>
      <c r="B268" s="91"/>
      <c r="C268" s="13" t="s">
        <v>13</v>
      </c>
      <c r="D268" s="29"/>
      <c r="E268" s="28"/>
      <c r="F268" s="28"/>
      <c r="G268" s="45"/>
      <c r="H268" s="12"/>
      <c r="I268" s="12"/>
      <c r="J268" s="1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6.5" customHeight="1">
      <c r="A269" s="41"/>
      <c r="B269" s="59"/>
      <c r="C269" s="13"/>
      <c r="D269" s="29"/>
      <c r="E269" s="28"/>
      <c r="F269" s="28"/>
      <c r="G269" s="45"/>
      <c r="H269" s="12"/>
      <c r="I269" s="12"/>
      <c r="J269" s="1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2.75" customHeight="1">
      <c r="A270" s="64" t="s">
        <v>208</v>
      </c>
      <c r="B270" s="70" t="s">
        <v>51</v>
      </c>
      <c r="C270" s="47" t="s">
        <v>9</v>
      </c>
      <c r="D270" s="45">
        <f>D271+D272+D273</f>
        <v>3050</v>
      </c>
      <c r="E270" s="45">
        <f>E271+E272+E273</f>
        <v>3050</v>
      </c>
      <c r="F270" s="45">
        <f>F271+F272+F273</f>
        <v>2031.9</v>
      </c>
      <c r="G270" s="45">
        <f t="shared" si="11"/>
        <v>66.619672131147539</v>
      </c>
      <c r="H270" s="12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2.75" customHeight="1">
      <c r="A271" s="65"/>
      <c r="B271" s="90"/>
      <c r="C271" s="13" t="s">
        <v>6</v>
      </c>
      <c r="D271" s="29"/>
      <c r="E271" s="28"/>
      <c r="F271" s="28"/>
      <c r="G271" s="45"/>
      <c r="H271" s="15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2.75" customHeight="1">
      <c r="A272" s="65"/>
      <c r="B272" s="90"/>
      <c r="C272" s="13" t="s">
        <v>7</v>
      </c>
      <c r="D272" s="57"/>
      <c r="E272" s="28"/>
      <c r="F272" s="28"/>
      <c r="G272" s="45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35" ht="12.75" customHeight="1">
      <c r="A273" s="65"/>
      <c r="B273" s="90"/>
      <c r="C273" s="13" t="s">
        <v>16</v>
      </c>
      <c r="D273" s="28">
        <v>3050</v>
      </c>
      <c r="E273" s="28">
        <v>3050</v>
      </c>
      <c r="F273" s="28">
        <v>2031.9</v>
      </c>
      <c r="G273" s="45">
        <f t="shared" si="11"/>
        <v>66.619672131147539</v>
      </c>
      <c r="H273" s="15"/>
      <c r="I273" s="15"/>
      <c r="J273" s="15"/>
      <c r="K273" s="15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35" ht="16.5" customHeight="1">
      <c r="A274" s="66"/>
      <c r="B274" s="91"/>
      <c r="C274" s="13" t="s">
        <v>13</v>
      </c>
      <c r="D274" s="29"/>
      <c r="E274" s="28"/>
      <c r="F274" s="28"/>
      <c r="G274" s="45"/>
      <c r="H274" s="12"/>
      <c r="I274" s="12"/>
      <c r="J274" s="1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35">
      <c r="A275" s="41"/>
      <c r="B275" s="34"/>
      <c r="C275" s="13"/>
      <c r="D275" s="29"/>
      <c r="E275" s="28"/>
      <c r="F275" s="28"/>
      <c r="G275" s="45"/>
      <c r="H275" s="16"/>
      <c r="I275" s="17"/>
      <c r="J275" s="18"/>
      <c r="K275" s="19"/>
      <c r="L275" s="19"/>
      <c r="M275" s="19"/>
      <c r="N275" s="20"/>
      <c r="O275" s="19"/>
      <c r="P275" s="19"/>
      <c r="Q275" s="20"/>
      <c r="R275" s="21"/>
      <c r="S275" s="21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s="24" customFormat="1">
      <c r="A276" s="64" t="s">
        <v>199</v>
      </c>
      <c r="B276" s="67" t="s">
        <v>52</v>
      </c>
      <c r="C276" s="47" t="s">
        <v>9</v>
      </c>
      <c r="D276" s="45">
        <f>D277+D278+D279+D280</f>
        <v>28067.9</v>
      </c>
      <c r="E276" s="45">
        <f>E277+E278+E279</f>
        <v>25498.58</v>
      </c>
      <c r="F276" s="45">
        <f>F277+F278+F279</f>
        <v>5079.8999999999996</v>
      </c>
      <c r="G276" s="45">
        <f t="shared" si="11"/>
        <v>19.922285868467966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35" s="24" customFormat="1" ht="12.75" customHeight="1">
      <c r="A277" s="65"/>
      <c r="B277" s="68"/>
      <c r="C277" s="13" t="s">
        <v>6</v>
      </c>
      <c r="D277" s="28"/>
      <c r="E277" s="28"/>
      <c r="F277" s="28"/>
      <c r="G277" s="45"/>
      <c r="H277" s="25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35">
      <c r="A278" s="65"/>
      <c r="B278" s="68"/>
      <c r="C278" s="13" t="s">
        <v>10</v>
      </c>
      <c r="D278" s="28">
        <f>D284</f>
        <v>7499.34</v>
      </c>
      <c r="E278" s="28">
        <f t="shared" ref="D278:F280" si="14">E284</f>
        <v>7512.63</v>
      </c>
      <c r="F278" s="28">
        <f t="shared" si="14"/>
        <v>0</v>
      </c>
      <c r="G278" s="45">
        <f t="shared" si="11"/>
        <v>0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35">
      <c r="A279" s="65"/>
      <c r="B279" s="68"/>
      <c r="C279" s="13" t="s">
        <v>16</v>
      </c>
      <c r="D279" s="28">
        <f t="shared" si="14"/>
        <v>16718.560000000001</v>
      </c>
      <c r="E279" s="28">
        <f t="shared" si="14"/>
        <v>17985.95</v>
      </c>
      <c r="F279" s="28">
        <f t="shared" si="14"/>
        <v>5079.8999999999996</v>
      </c>
      <c r="G279" s="45">
        <f t="shared" si="11"/>
        <v>28.243712453331625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35">
      <c r="A280" s="66"/>
      <c r="B280" s="69"/>
      <c r="C280" s="13" t="s">
        <v>13</v>
      </c>
      <c r="D280" s="28">
        <f t="shared" si="14"/>
        <v>3850</v>
      </c>
      <c r="E280" s="28"/>
      <c r="F280" s="28"/>
      <c r="G280" s="45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35">
      <c r="A281" s="41"/>
      <c r="B281" s="34"/>
      <c r="C281" s="13"/>
      <c r="D281" s="29"/>
      <c r="E281" s="28"/>
      <c r="F281" s="28"/>
      <c r="G281" s="45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35" ht="12.75" customHeight="1">
      <c r="A282" s="64" t="s">
        <v>204</v>
      </c>
      <c r="B282" s="70" t="s">
        <v>53</v>
      </c>
      <c r="C282" s="47" t="s">
        <v>9</v>
      </c>
      <c r="D282" s="45">
        <f>D283+D284+D285+D286</f>
        <v>28067.9</v>
      </c>
      <c r="E282" s="45">
        <f>E283+E284+E285</f>
        <v>25498.58</v>
      </c>
      <c r="F282" s="45">
        <f>F283+F284+F285</f>
        <v>5079.8999999999996</v>
      </c>
      <c r="G282" s="45">
        <f t="shared" si="11"/>
        <v>19.922285868467966</v>
      </c>
      <c r="H282" s="12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35" ht="12.75" customHeight="1">
      <c r="A283" s="65"/>
      <c r="B283" s="90"/>
      <c r="C283" s="13" t="s">
        <v>6</v>
      </c>
      <c r="D283" s="29"/>
      <c r="E283" s="28"/>
      <c r="F283" s="28"/>
      <c r="G283" s="45"/>
      <c r="H283" s="15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35" ht="12.75" customHeight="1">
      <c r="A284" s="65"/>
      <c r="B284" s="90"/>
      <c r="C284" s="13" t="s">
        <v>7</v>
      </c>
      <c r="D284" s="28">
        <v>7499.34</v>
      </c>
      <c r="E284" s="28">
        <v>7512.63</v>
      </c>
      <c r="F284" s="28"/>
      <c r="G284" s="45">
        <f t="shared" si="11"/>
        <v>0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35" ht="12.75" customHeight="1">
      <c r="A285" s="65"/>
      <c r="B285" s="90"/>
      <c r="C285" s="13" t="s">
        <v>16</v>
      </c>
      <c r="D285" s="28">
        <v>16718.560000000001</v>
      </c>
      <c r="E285" s="28">
        <v>17985.95</v>
      </c>
      <c r="F285" s="28">
        <v>5079.8999999999996</v>
      </c>
      <c r="G285" s="45">
        <f t="shared" si="11"/>
        <v>28.243712453331625</v>
      </c>
      <c r="H285" s="15"/>
      <c r="I285" s="15"/>
      <c r="J285" s="15"/>
      <c r="K285" s="15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35" ht="16.5" customHeight="1">
      <c r="A286" s="66"/>
      <c r="B286" s="91"/>
      <c r="C286" s="13" t="s">
        <v>13</v>
      </c>
      <c r="D286" s="28">
        <v>3850</v>
      </c>
      <c r="E286" s="28"/>
      <c r="F286" s="28"/>
      <c r="G286" s="45"/>
      <c r="H286" s="12"/>
      <c r="I286" s="12"/>
      <c r="J286" s="1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35">
      <c r="A287" s="41"/>
      <c r="B287" s="34"/>
      <c r="C287" s="13"/>
      <c r="D287" s="29"/>
      <c r="E287" s="28"/>
      <c r="F287" s="28"/>
      <c r="G287" s="45"/>
      <c r="H287" s="26"/>
      <c r="I287" s="17"/>
      <c r="J287" s="18"/>
      <c r="K287" s="19"/>
      <c r="L287" s="19"/>
      <c r="M287" s="19"/>
      <c r="N287" s="20"/>
      <c r="O287" s="19"/>
      <c r="P287" s="19"/>
      <c r="Q287" s="20"/>
      <c r="R287" s="21"/>
      <c r="S287" s="21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>
      <c r="A288" s="64" t="s">
        <v>200</v>
      </c>
      <c r="B288" s="67" t="s">
        <v>54</v>
      </c>
      <c r="C288" s="47" t="s">
        <v>9</v>
      </c>
      <c r="D288" s="45">
        <f>D290+D289+D291</f>
        <v>50</v>
      </c>
      <c r="E288" s="45">
        <f>E290+E289+E291</f>
        <v>50</v>
      </c>
      <c r="F288" s="45">
        <f>F290+F289+F291</f>
        <v>33.200000000000003</v>
      </c>
      <c r="G288" s="45">
        <f>F288/E288*100</f>
        <v>66.400000000000006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>
      <c r="A289" s="65"/>
      <c r="B289" s="68"/>
      <c r="C289" s="13" t="s">
        <v>6</v>
      </c>
      <c r="D289" s="29"/>
      <c r="E289" s="28"/>
      <c r="F289" s="28"/>
      <c r="G289" s="45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>
      <c r="A290" s="65"/>
      <c r="B290" s="68"/>
      <c r="C290" s="13" t="s">
        <v>10</v>
      </c>
      <c r="D290" s="29"/>
      <c r="E290" s="28"/>
      <c r="F290" s="28"/>
      <c r="G290" s="45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>
      <c r="A291" s="65"/>
      <c r="B291" s="68"/>
      <c r="C291" s="13" t="s">
        <v>16</v>
      </c>
      <c r="D291" s="28">
        <f>D297</f>
        <v>50</v>
      </c>
      <c r="E291" s="28">
        <f>E297</f>
        <v>50</v>
      </c>
      <c r="F291" s="28">
        <f>F297</f>
        <v>33.200000000000003</v>
      </c>
      <c r="G291" s="45">
        <f>F291/E291*100</f>
        <v>66.400000000000006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7" customHeight="1">
      <c r="A292" s="66"/>
      <c r="B292" s="69"/>
      <c r="C292" s="13" t="s">
        <v>13</v>
      </c>
      <c r="D292" s="29"/>
      <c r="E292" s="28"/>
      <c r="F292" s="28"/>
      <c r="G292" s="45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0.5" customHeight="1">
      <c r="A293" s="41"/>
      <c r="B293" s="34"/>
      <c r="C293" s="13"/>
      <c r="D293" s="29"/>
      <c r="E293" s="28"/>
      <c r="F293" s="28"/>
      <c r="G293" s="45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2.75" customHeight="1">
      <c r="A294" s="64" t="s">
        <v>203</v>
      </c>
      <c r="B294" s="70" t="s">
        <v>55</v>
      </c>
      <c r="C294" s="47" t="s">
        <v>9</v>
      </c>
      <c r="D294" s="45">
        <f>D295+D296+D297+D298</f>
        <v>50</v>
      </c>
      <c r="E294" s="45">
        <f>E295+E296+E297+E298</f>
        <v>50</v>
      </c>
      <c r="F294" s="45">
        <f>F295+F296+F297+F298</f>
        <v>33.200000000000003</v>
      </c>
      <c r="G294" s="45">
        <f>F294/E294*100</f>
        <v>66.400000000000006</v>
      </c>
      <c r="H294" s="12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2.75" customHeight="1">
      <c r="A295" s="65"/>
      <c r="B295" s="90"/>
      <c r="C295" s="13" t="s">
        <v>6</v>
      </c>
      <c r="D295" s="29"/>
      <c r="E295" s="28"/>
      <c r="F295" s="28"/>
      <c r="G295" s="45"/>
      <c r="H295" s="15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2.75" customHeight="1">
      <c r="A296" s="65"/>
      <c r="B296" s="90"/>
      <c r="C296" s="13" t="s">
        <v>7</v>
      </c>
      <c r="D296" s="57"/>
      <c r="E296" s="28"/>
      <c r="F296" s="28"/>
      <c r="G296" s="45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2.75" customHeight="1">
      <c r="A297" s="65"/>
      <c r="B297" s="90"/>
      <c r="C297" s="13" t="s">
        <v>16</v>
      </c>
      <c r="D297" s="57">
        <v>50</v>
      </c>
      <c r="E297" s="28">
        <v>50</v>
      </c>
      <c r="F297" s="28">
        <v>33.200000000000003</v>
      </c>
      <c r="G297" s="45">
        <f>F297/E297*100</f>
        <v>66.400000000000006</v>
      </c>
      <c r="H297" s="15"/>
      <c r="I297" s="15"/>
      <c r="J297" s="15"/>
      <c r="K297" s="15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6.5" customHeight="1">
      <c r="A298" s="66"/>
      <c r="B298" s="91"/>
      <c r="C298" s="13" t="s">
        <v>13</v>
      </c>
      <c r="D298" s="29"/>
      <c r="E298" s="28"/>
      <c r="F298" s="28"/>
      <c r="G298" s="45"/>
      <c r="H298" s="12"/>
      <c r="I298" s="12"/>
      <c r="J298" s="1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>
      <c r="A299" s="39"/>
      <c r="B299" s="22"/>
      <c r="C299" s="13"/>
      <c r="D299" s="29"/>
      <c r="E299" s="28"/>
      <c r="F299" s="28"/>
      <c r="G299" s="45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>
      <c r="A300" s="64" t="s">
        <v>201</v>
      </c>
      <c r="B300" s="67" t="s">
        <v>56</v>
      </c>
      <c r="C300" s="47" t="s">
        <v>9</v>
      </c>
      <c r="D300" s="45">
        <f>D301+D302+D303</f>
        <v>6637.66</v>
      </c>
      <c r="E300" s="45">
        <f>E301+E302+E303</f>
        <v>7857.0899999999992</v>
      </c>
      <c r="F300" s="45">
        <f>F301+F302+F303</f>
        <v>3149.2</v>
      </c>
      <c r="G300" s="45">
        <f>F300/E300*100</f>
        <v>40.080996908524661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>
      <c r="A301" s="65"/>
      <c r="B301" s="68"/>
      <c r="C301" s="13" t="s">
        <v>6</v>
      </c>
      <c r="D301" s="29"/>
      <c r="E301" s="28"/>
      <c r="F301" s="28"/>
      <c r="G301" s="45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>
      <c r="A302" s="65"/>
      <c r="B302" s="68"/>
      <c r="C302" s="13" t="s">
        <v>10</v>
      </c>
      <c r="D302" s="29"/>
      <c r="E302" s="28">
        <f>E308</f>
        <v>208.48</v>
      </c>
      <c r="F302" s="28">
        <f>F308</f>
        <v>48</v>
      </c>
      <c r="G302" s="45">
        <f>F302/E302*100</f>
        <v>23.023791250959324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>
      <c r="A303" s="65"/>
      <c r="B303" s="68"/>
      <c r="C303" s="13" t="s">
        <v>16</v>
      </c>
      <c r="D303" s="28">
        <f>D309</f>
        <v>6637.66</v>
      </c>
      <c r="E303" s="28">
        <f>E309</f>
        <v>7648.61</v>
      </c>
      <c r="F303" s="28">
        <f>F309</f>
        <v>3101.2</v>
      </c>
      <c r="G303" s="45">
        <f>F303/E303*100</f>
        <v>40.545929260349268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>
      <c r="A304" s="66"/>
      <c r="B304" s="69"/>
      <c r="C304" s="13" t="s">
        <v>13</v>
      </c>
      <c r="D304" s="29"/>
      <c r="E304" s="28"/>
      <c r="F304" s="28"/>
      <c r="G304" s="45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>
      <c r="A305" s="41"/>
      <c r="B305" s="34"/>
      <c r="C305" s="13"/>
      <c r="D305" s="29"/>
      <c r="E305" s="28"/>
      <c r="F305" s="28"/>
      <c r="G305" s="45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2.75" customHeight="1">
      <c r="A306" s="64" t="s">
        <v>202</v>
      </c>
      <c r="B306" s="70" t="s">
        <v>57</v>
      </c>
      <c r="C306" s="47" t="s">
        <v>9</v>
      </c>
      <c r="D306" s="45">
        <f>D307+D308+D309</f>
        <v>6637.66</v>
      </c>
      <c r="E306" s="45">
        <f>E307+E308+E309</f>
        <v>7857.0899999999992</v>
      </c>
      <c r="F306" s="45">
        <f>F307+F308+F309</f>
        <v>3149.2</v>
      </c>
      <c r="G306" s="45">
        <f>F306/E306*100</f>
        <v>40.080996908524661</v>
      </c>
      <c r="H306" s="12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2.75" customHeight="1">
      <c r="A307" s="65"/>
      <c r="B307" s="90"/>
      <c r="C307" s="13" t="s">
        <v>6</v>
      </c>
      <c r="D307" s="29"/>
      <c r="E307" s="28"/>
      <c r="F307" s="28"/>
      <c r="G307" s="45"/>
      <c r="H307" s="15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2.75" customHeight="1">
      <c r="A308" s="65"/>
      <c r="B308" s="90"/>
      <c r="C308" s="13" t="s">
        <v>7</v>
      </c>
      <c r="D308" s="57"/>
      <c r="E308" s="28">
        <v>208.48</v>
      </c>
      <c r="F308" s="28">
        <v>48</v>
      </c>
      <c r="G308" s="45">
        <f>F308/E308*100</f>
        <v>23.023791250959324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2.75" customHeight="1">
      <c r="A309" s="65"/>
      <c r="B309" s="90"/>
      <c r="C309" s="13" t="s">
        <v>16</v>
      </c>
      <c r="D309" s="28">
        <v>6637.66</v>
      </c>
      <c r="E309" s="28">
        <v>7648.61</v>
      </c>
      <c r="F309" s="28">
        <v>3101.2</v>
      </c>
      <c r="G309" s="45">
        <f>F309/E309*100</f>
        <v>40.545929260349268</v>
      </c>
      <c r="H309" s="15"/>
      <c r="I309" s="15"/>
      <c r="J309" s="15"/>
      <c r="K309" s="15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6.5" customHeight="1">
      <c r="A310" s="66"/>
      <c r="B310" s="91"/>
      <c r="C310" s="13" t="s">
        <v>13</v>
      </c>
      <c r="D310" s="29"/>
      <c r="E310" s="28"/>
      <c r="F310" s="28"/>
      <c r="G310" s="45"/>
      <c r="H310" s="12"/>
      <c r="I310" s="12"/>
      <c r="J310" s="1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>
      <c r="A311" s="39"/>
      <c r="B311" s="22"/>
      <c r="C311" s="13"/>
      <c r="D311" s="29"/>
      <c r="E311" s="28"/>
      <c r="F311" s="28"/>
      <c r="G311" s="45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2.75" customHeight="1">
      <c r="A312" s="64" t="s">
        <v>102</v>
      </c>
      <c r="B312" s="76" t="s">
        <v>197</v>
      </c>
      <c r="C312" s="47" t="s">
        <v>9</v>
      </c>
      <c r="D312" s="45">
        <f>D313+D314+D315</f>
        <v>825360.94000000006</v>
      </c>
      <c r="E312" s="45">
        <f>E313+E314+E315</f>
        <v>834160.3600000001</v>
      </c>
      <c r="F312" s="45">
        <f>F313+F314+F315</f>
        <v>416601.87</v>
      </c>
      <c r="G312" s="45">
        <f>F312/E312*100</f>
        <v>49.942659706342305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>
      <c r="A313" s="65"/>
      <c r="B313" s="77"/>
      <c r="C313" s="13" t="s">
        <v>6</v>
      </c>
      <c r="D313" s="28">
        <f t="shared" ref="D313:F315" si="15">D319+D337+D361+D373</f>
        <v>210820.87</v>
      </c>
      <c r="E313" s="28">
        <f t="shared" si="15"/>
        <v>247590.95</v>
      </c>
      <c r="F313" s="28">
        <f t="shared" si="15"/>
        <v>137656.71000000002</v>
      </c>
      <c r="G313" s="45">
        <f>F313/E313*100</f>
        <v>55.598441703947586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>
      <c r="A314" s="65"/>
      <c r="B314" s="77"/>
      <c r="C314" s="13" t="s">
        <v>10</v>
      </c>
      <c r="D314" s="28">
        <f t="shared" si="15"/>
        <v>612506.9</v>
      </c>
      <c r="E314" s="28">
        <f t="shared" si="15"/>
        <v>585070.12</v>
      </c>
      <c r="F314" s="28">
        <f t="shared" si="15"/>
        <v>278685.74</v>
      </c>
      <c r="G314" s="45">
        <f>F314/E314*100</f>
        <v>47.632878602653648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>
      <c r="A315" s="65"/>
      <c r="B315" s="77"/>
      <c r="C315" s="13" t="s">
        <v>16</v>
      </c>
      <c r="D315" s="28">
        <f t="shared" si="15"/>
        <v>2033.17</v>
      </c>
      <c r="E315" s="28">
        <f t="shared" si="15"/>
        <v>1499.29</v>
      </c>
      <c r="F315" s="28">
        <f t="shared" si="15"/>
        <v>259.42</v>
      </c>
      <c r="G315" s="45">
        <f>F315/E315*100</f>
        <v>17.302856685497801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5" customHeight="1">
      <c r="A316" s="66"/>
      <c r="B316" s="78"/>
      <c r="C316" s="13" t="s">
        <v>13</v>
      </c>
      <c r="D316" s="29"/>
      <c r="E316" s="28"/>
      <c r="F316" s="28"/>
      <c r="G316" s="45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5" customHeight="1">
      <c r="A317" s="42"/>
      <c r="B317" s="37"/>
      <c r="C317" s="13"/>
      <c r="D317" s="29"/>
      <c r="E317" s="28"/>
      <c r="F317" s="28"/>
      <c r="G317" s="45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5" customHeight="1">
      <c r="A318" s="64" t="s">
        <v>134</v>
      </c>
      <c r="B318" s="67" t="s">
        <v>58</v>
      </c>
      <c r="C318" s="47" t="s">
        <v>9</v>
      </c>
      <c r="D318" s="45">
        <f>D319+D320+D321</f>
        <v>782854.89</v>
      </c>
      <c r="E318" s="45">
        <f>E319+E320+E321</f>
        <v>795633.89999999991</v>
      </c>
      <c r="F318" s="45">
        <f>F319+F320+F321</f>
        <v>400492</v>
      </c>
      <c r="G318" s="45">
        <f>F318/E318*100</f>
        <v>50.336216191894287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5" customHeight="1">
      <c r="A319" s="65"/>
      <c r="B319" s="68"/>
      <c r="C319" s="13" t="s">
        <v>6</v>
      </c>
      <c r="D319" s="28">
        <f t="shared" ref="D319:F321" si="16">D331+D325</f>
        <v>207640.16</v>
      </c>
      <c r="E319" s="28">
        <f t="shared" si="16"/>
        <v>247590.95</v>
      </c>
      <c r="F319" s="28">
        <f t="shared" si="16"/>
        <v>137656.71000000002</v>
      </c>
      <c r="G319" s="45">
        <f>F319/E319*100</f>
        <v>55.598441703947586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5" customHeight="1">
      <c r="A320" s="65"/>
      <c r="B320" s="68"/>
      <c r="C320" s="13" t="s">
        <v>10</v>
      </c>
      <c r="D320" s="28">
        <f t="shared" si="16"/>
        <v>575214.73</v>
      </c>
      <c r="E320" s="28">
        <f t="shared" si="16"/>
        <v>547382.94999999995</v>
      </c>
      <c r="F320" s="28">
        <f t="shared" si="16"/>
        <v>262623.44</v>
      </c>
      <c r="G320" s="45">
        <f>F320/E320*100</f>
        <v>47.978008814487197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5" customHeight="1">
      <c r="A321" s="65"/>
      <c r="B321" s="68"/>
      <c r="C321" s="13" t="s">
        <v>16</v>
      </c>
      <c r="D321" s="28">
        <f t="shared" si="16"/>
        <v>0</v>
      </c>
      <c r="E321" s="28">
        <f t="shared" si="16"/>
        <v>660</v>
      </c>
      <c r="F321" s="28">
        <f t="shared" si="16"/>
        <v>211.85</v>
      </c>
      <c r="G321" s="45">
        <f>F321/E321*100</f>
        <v>32.098484848484851</v>
      </c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5" customHeight="1">
      <c r="A322" s="66"/>
      <c r="B322" s="69"/>
      <c r="C322" s="13" t="s">
        <v>13</v>
      </c>
      <c r="D322" s="29"/>
      <c r="E322" s="28"/>
      <c r="F322" s="28"/>
      <c r="G322" s="45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5" customHeight="1">
      <c r="A323" s="41"/>
      <c r="B323" s="34"/>
      <c r="C323" s="13"/>
      <c r="D323" s="29"/>
      <c r="E323" s="28"/>
      <c r="F323" s="28"/>
      <c r="G323" s="45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2.75" customHeight="1">
      <c r="A324" s="64" t="s">
        <v>135</v>
      </c>
      <c r="B324" s="70" t="s">
        <v>59</v>
      </c>
      <c r="C324" s="47" t="s">
        <v>9</v>
      </c>
      <c r="D324" s="45">
        <f>D325+D326+D327</f>
        <v>442004.47999999998</v>
      </c>
      <c r="E324" s="45">
        <f>E325+E326+E327</f>
        <v>451374.8</v>
      </c>
      <c r="F324" s="45">
        <f>F325+F326+F327</f>
        <v>240221.52</v>
      </c>
      <c r="G324" s="45">
        <f>F324/E324*100</f>
        <v>53.219967087218869</v>
      </c>
      <c r="H324" s="12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2.75" customHeight="1">
      <c r="A325" s="65"/>
      <c r="B325" s="90"/>
      <c r="C325" s="13" t="s">
        <v>6</v>
      </c>
      <c r="D325" s="29">
        <v>81196.66</v>
      </c>
      <c r="E325" s="28">
        <v>81615.45</v>
      </c>
      <c r="F325" s="28">
        <v>52296.639999999999</v>
      </c>
      <c r="G325" s="45">
        <f>F325/E325*100</f>
        <v>64.076887403059104</v>
      </c>
      <c r="H325" s="15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2.75" customHeight="1">
      <c r="A326" s="65"/>
      <c r="B326" s="90"/>
      <c r="C326" s="13" t="s">
        <v>7</v>
      </c>
      <c r="D326" s="57">
        <v>360807.82</v>
      </c>
      <c r="E326" s="28">
        <v>369099.35</v>
      </c>
      <c r="F326" s="28">
        <v>187713.03</v>
      </c>
      <c r="G326" s="45">
        <f>F326/E326*100</f>
        <v>50.857047025414701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2.75" customHeight="1">
      <c r="A327" s="65"/>
      <c r="B327" s="90"/>
      <c r="C327" s="13" t="s">
        <v>16</v>
      </c>
      <c r="D327" s="57"/>
      <c r="E327" s="28">
        <v>660</v>
      </c>
      <c r="F327" s="28">
        <v>211.85</v>
      </c>
      <c r="G327" s="45">
        <f>F327/E327*100</f>
        <v>32.098484848484851</v>
      </c>
      <c r="H327" s="15"/>
      <c r="I327" s="15"/>
      <c r="J327" s="15"/>
      <c r="K327" s="15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6.5" customHeight="1">
      <c r="A328" s="66"/>
      <c r="B328" s="91"/>
      <c r="C328" s="13" t="s">
        <v>13</v>
      </c>
      <c r="D328" s="29"/>
      <c r="E328" s="28"/>
      <c r="F328" s="28"/>
      <c r="G328" s="45"/>
      <c r="H328" s="12"/>
      <c r="I328" s="12"/>
      <c r="J328" s="1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6.5" customHeight="1">
      <c r="A329" s="41"/>
      <c r="B329" s="59"/>
      <c r="C329" s="13"/>
      <c r="D329" s="29"/>
      <c r="E329" s="28"/>
      <c r="F329" s="28"/>
      <c r="G329" s="45"/>
      <c r="H329" s="12"/>
      <c r="I329" s="12"/>
      <c r="J329" s="1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2.75" customHeight="1">
      <c r="A330" s="64" t="s">
        <v>136</v>
      </c>
      <c r="B330" s="70" t="s">
        <v>60</v>
      </c>
      <c r="C330" s="47" t="s">
        <v>9</v>
      </c>
      <c r="D330" s="45">
        <f>D331+D332+D333</f>
        <v>340850.41000000003</v>
      </c>
      <c r="E330" s="45">
        <f>E331+E332+E333</f>
        <v>344259.1</v>
      </c>
      <c r="F330" s="45">
        <f>F331+F332+F333</f>
        <v>160270.48000000001</v>
      </c>
      <c r="G330" s="45">
        <f>F330/E330*100</f>
        <v>46.555190552697091</v>
      </c>
      <c r="H330" s="12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2.75" customHeight="1">
      <c r="A331" s="65"/>
      <c r="B331" s="90"/>
      <c r="C331" s="13" t="s">
        <v>6</v>
      </c>
      <c r="D331" s="29">
        <v>126443.5</v>
      </c>
      <c r="E331" s="28">
        <v>165975.5</v>
      </c>
      <c r="F331" s="28">
        <v>85360.07</v>
      </c>
      <c r="G331" s="45">
        <f>F331/E331*100</f>
        <v>51.429319387499959</v>
      </c>
      <c r="H331" s="15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2.75" customHeight="1">
      <c r="A332" s="65"/>
      <c r="B332" s="90"/>
      <c r="C332" s="13" t="s">
        <v>7</v>
      </c>
      <c r="D332" s="57">
        <v>214406.91</v>
      </c>
      <c r="E332" s="28">
        <v>178283.6</v>
      </c>
      <c r="F332" s="28">
        <v>74910.41</v>
      </c>
      <c r="G332" s="45">
        <f>F332/E332*100</f>
        <v>42.017555176135104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2.75" customHeight="1">
      <c r="A333" s="65"/>
      <c r="B333" s="90"/>
      <c r="C333" s="13" t="s">
        <v>16</v>
      </c>
      <c r="D333" s="57"/>
      <c r="E333" s="28"/>
      <c r="F333" s="28"/>
      <c r="G333" s="45"/>
      <c r="H333" s="15"/>
      <c r="I333" s="15"/>
      <c r="J333" s="15"/>
      <c r="K333" s="15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6.5" customHeight="1">
      <c r="A334" s="66"/>
      <c r="B334" s="91"/>
      <c r="C334" s="13" t="s">
        <v>13</v>
      </c>
      <c r="D334" s="29"/>
      <c r="E334" s="28"/>
      <c r="F334" s="28"/>
      <c r="G334" s="45"/>
      <c r="H334" s="12"/>
      <c r="I334" s="12"/>
      <c r="J334" s="1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>
      <c r="A335" s="40"/>
      <c r="B335" s="33"/>
      <c r="C335" s="13"/>
      <c r="D335" s="29"/>
      <c r="E335" s="28"/>
      <c r="F335" s="28"/>
      <c r="G335" s="45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3.5" customHeight="1">
      <c r="A336" s="64" t="s">
        <v>137</v>
      </c>
      <c r="B336" s="67" t="s">
        <v>61</v>
      </c>
      <c r="C336" s="47" t="s">
        <v>9</v>
      </c>
      <c r="D336" s="45">
        <f>D337+D339+D338</f>
        <v>4743.88</v>
      </c>
      <c r="E336" s="45">
        <f>E337+E339+E338</f>
        <v>764.29</v>
      </c>
      <c r="F336" s="45">
        <f>F337+F339+F338</f>
        <v>39.6</v>
      </c>
      <c r="G336" s="45">
        <f>F336/E336*100</f>
        <v>5.1812793573120155</v>
      </c>
      <c r="H336" s="12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5.75" customHeight="1">
      <c r="A337" s="65"/>
      <c r="B337" s="68"/>
      <c r="C337" s="13" t="s">
        <v>6</v>
      </c>
      <c r="D337" s="28">
        <f t="shared" ref="D337:F339" si="17">+D343+D349+D355</f>
        <v>3180.71</v>
      </c>
      <c r="E337" s="28">
        <f t="shared" si="17"/>
        <v>0</v>
      </c>
      <c r="F337" s="28">
        <f t="shared" si="17"/>
        <v>0</v>
      </c>
      <c r="G337" s="45">
        <v>0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4.25" customHeight="1">
      <c r="A338" s="65"/>
      <c r="B338" s="68"/>
      <c r="C338" s="13" t="s">
        <v>10</v>
      </c>
      <c r="D338" s="28">
        <f t="shared" si="17"/>
        <v>0</v>
      </c>
      <c r="E338" s="28">
        <f t="shared" si="17"/>
        <v>395</v>
      </c>
      <c r="F338" s="28">
        <f t="shared" si="17"/>
        <v>0</v>
      </c>
      <c r="G338" s="45">
        <f>F338/E338*100</f>
        <v>0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2.75" customHeight="1">
      <c r="A339" s="65"/>
      <c r="B339" s="68"/>
      <c r="C339" s="13" t="s">
        <v>16</v>
      </c>
      <c r="D339" s="28">
        <f t="shared" si="17"/>
        <v>1563.17</v>
      </c>
      <c r="E339" s="28">
        <f t="shared" si="17"/>
        <v>369.28999999999996</v>
      </c>
      <c r="F339" s="28">
        <f t="shared" si="17"/>
        <v>39.6</v>
      </c>
      <c r="G339" s="45">
        <f>F339/E339*100</f>
        <v>10.723279807197597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3.5" customHeight="1">
      <c r="A340" s="66"/>
      <c r="B340" s="69"/>
      <c r="C340" s="13" t="s">
        <v>13</v>
      </c>
      <c r="D340" s="29"/>
      <c r="E340" s="28"/>
      <c r="F340" s="28"/>
      <c r="G340" s="45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3.5" customHeight="1">
      <c r="A341" s="41"/>
      <c r="B341" s="34"/>
      <c r="C341" s="13"/>
      <c r="D341" s="29"/>
      <c r="E341" s="28"/>
      <c r="F341" s="28"/>
      <c r="G341" s="45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2.75" customHeight="1">
      <c r="A342" s="64" t="s">
        <v>138</v>
      </c>
      <c r="B342" s="70" t="s">
        <v>62</v>
      </c>
      <c r="C342" s="47" t="s">
        <v>9</v>
      </c>
      <c r="D342" s="45">
        <f>D343+D344+D345</f>
        <v>3773.88</v>
      </c>
      <c r="E342" s="45">
        <f>E343+E344+E345</f>
        <v>564.29</v>
      </c>
      <c r="F342" s="45">
        <f>F343+F344+F345</f>
        <v>0</v>
      </c>
      <c r="G342" s="45">
        <f>F342/E342*100</f>
        <v>0</v>
      </c>
      <c r="H342" s="12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2.75" customHeight="1">
      <c r="A343" s="65"/>
      <c r="B343" s="90"/>
      <c r="C343" s="13" t="s">
        <v>6</v>
      </c>
      <c r="D343" s="29">
        <v>2641.71</v>
      </c>
      <c r="E343" s="28"/>
      <c r="F343" s="28"/>
      <c r="G343" s="45"/>
      <c r="H343" s="15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2.75" customHeight="1">
      <c r="A344" s="65"/>
      <c r="B344" s="90"/>
      <c r="C344" s="13" t="s">
        <v>7</v>
      </c>
      <c r="D344" s="57"/>
      <c r="E344" s="28">
        <v>395</v>
      </c>
      <c r="F344" s="28">
        <v>0</v>
      </c>
      <c r="G344" s="45">
        <f>F344/E344*100</f>
        <v>0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2.75" customHeight="1">
      <c r="A345" s="65"/>
      <c r="B345" s="90"/>
      <c r="C345" s="13" t="s">
        <v>16</v>
      </c>
      <c r="D345" s="57">
        <v>1132.17</v>
      </c>
      <c r="E345" s="28">
        <v>169.29</v>
      </c>
      <c r="F345" s="28">
        <v>0</v>
      </c>
      <c r="G345" s="45">
        <f>F345/E345*100</f>
        <v>0</v>
      </c>
      <c r="H345" s="15"/>
      <c r="I345" s="15"/>
      <c r="J345" s="15"/>
      <c r="K345" s="15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48" customHeight="1">
      <c r="A346" s="66"/>
      <c r="B346" s="91"/>
      <c r="C346" s="13" t="s">
        <v>13</v>
      </c>
      <c r="D346" s="29"/>
      <c r="E346" s="28"/>
      <c r="F346" s="28"/>
      <c r="G346" s="45"/>
      <c r="H346" s="12"/>
      <c r="I346" s="12"/>
      <c r="J346" s="1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6.5" customHeight="1">
      <c r="A347" s="41"/>
      <c r="B347" s="59"/>
      <c r="C347" s="13"/>
      <c r="D347" s="29"/>
      <c r="E347" s="28"/>
      <c r="F347" s="28"/>
      <c r="G347" s="45"/>
      <c r="H347" s="12"/>
      <c r="I347" s="12"/>
      <c r="J347" s="1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2.75" customHeight="1">
      <c r="A348" s="64" t="s">
        <v>139</v>
      </c>
      <c r="B348" s="70" t="s">
        <v>63</v>
      </c>
      <c r="C348" s="47" t="s">
        <v>9</v>
      </c>
      <c r="D348" s="45">
        <f>D349+D350+D351</f>
        <v>0</v>
      </c>
      <c r="E348" s="45">
        <f>E349+E350+E351</f>
        <v>0</v>
      </c>
      <c r="F348" s="45">
        <f>F349+F350+F351</f>
        <v>0</v>
      </c>
      <c r="G348" s="45">
        <v>0</v>
      </c>
      <c r="H348" s="12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2.75" customHeight="1">
      <c r="A349" s="65"/>
      <c r="B349" s="90"/>
      <c r="C349" s="13" t="s">
        <v>6</v>
      </c>
      <c r="D349" s="29">
        <v>0</v>
      </c>
      <c r="E349" s="28">
        <v>0</v>
      </c>
      <c r="F349" s="28">
        <v>0</v>
      </c>
      <c r="G349" s="45">
        <v>0</v>
      </c>
      <c r="H349" s="15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2.75" customHeight="1">
      <c r="A350" s="65"/>
      <c r="B350" s="90"/>
      <c r="C350" s="13" t="s">
        <v>7</v>
      </c>
      <c r="D350" s="57"/>
      <c r="E350" s="28"/>
      <c r="F350" s="28"/>
      <c r="G350" s="45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2.75" customHeight="1">
      <c r="A351" s="65"/>
      <c r="B351" s="90"/>
      <c r="C351" s="13" t="s">
        <v>16</v>
      </c>
      <c r="D351" s="57">
        <v>0</v>
      </c>
      <c r="E351" s="28">
        <v>0</v>
      </c>
      <c r="F351" s="28">
        <v>0</v>
      </c>
      <c r="G351" s="45">
        <v>0</v>
      </c>
      <c r="H351" s="15"/>
      <c r="I351" s="15"/>
      <c r="J351" s="15"/>
      <c r="K351" s="15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75.75" customHeight="1">
      <c r="A352" s="66"/>
      <c r="B352" s="91"/>
      <c r="C352" s="13" t="s">
        <v>13</v>
      </c>
      <c r="D352" s="29"/>
      <c r="E352" s="28"/>
      <c r="F352" s="28"/>
      <c r="G352" s="45"/>
      <c r="H352" s="12"/>
      <c r="I352" s="12"/>
      <c r="J352" s="1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6.5" customHeight="1">
      <c r="A353" s="41"/>
      <c r="B353" s="59"/>
      <c r="C353" s="13"/>
      <c r="D353" s="29"/>
      <c r="E353" s="28"/>
      <c r="F353" s="28"/>
      <c r="G353" s="45"/>
      <c r="H353" s="12"/>
      <c r="I353" s="12"/>
      <c r="J353" s="1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2.75" customHeight="1">
      <c r="A354" s="64" t="s">
        <v>140</v>
      </c>
      <c r="B354" s="70" t="s">
        <v>64</v>
      </c>
      <c r="C354" s="47" t="s">
        <v>9</v>
      </c>
      <c r="D354" s="45">
        <f>D355+D356+D357</f>
        <v>970</v>
      </c>
      <c r="E354" s="45">
        <f>E355+E356+E357</f>
        <v>200</v>
      </c>
      <c r="F354" s="45">
        <f>F355+F356+F357</f>
        <v>39.6</v>
      </c>
      <c r="G354" s="45">
        <f>F354/E354*100</f>
        <v>19.8</v>
      </c>
      <c r="H354" s="12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2.75" customHeight="1">
      <c r="A355" s="65"/>
      <c r="B355" s="90"/>
      <c r="C355" s="13" t="s">
        <v>6</v>
      </c>
      <c r="D355" s="29">
        <v>539</v>
      </c>
      <c r="E355" s="28"/>
      <c r="F355" s="28"/>
      <c r="G355" s="45"/>
      <c r="H355" s="15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2.75" customHeight="1">
      <c r="A356" s="65"/>
      <c r="B356" s="90"/>
      <c r="C356" s="13" t="s">
        <v>7</v>
      </c>
      <c r="D356" s="57"/>
      <c r="E356" s="28"/>
      <c r="F356" s="28"/>
      <c r="G356" s="45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2.75" customHeight="1">
      <c r="A357" s="65"/>
      <c r="B357" s="90"/>
      <c r="C357" s="13" t="s">
        <v>16</v>
      </c>
      <c r="D357" s="57">
        <v>431</v>
      </c>
      <c r="E357" s="28">
        <v>200</v>
      </c>
      <c r="F357" s="28">
        <v>39.6</v>
      </c>
      <c r="G357" s="45">
        <f>F357/E357*100</f>
        <v>19.8</v>
      </c>
      <c r="H357" s="15"/>
      <c r="I357" s="15"/>
      <c r="J357" s="15"/>
      <c r="K357" s="15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57.75" customHeight="1">
      <c r="A358" s="66"/>
      <c r="B358" s="91"/>
      <c r="C358" s="13" t="s">
        <v>13</v>
      </c>
      <c r="D358" s="29"/>
      <c r="E358" s="28"/>
      <c r="F358" s="28"/>
      <c r="G358" s="45"/>
      <c r="H358" s="12"/>
      <c r="I358" s="12"/>
      <c r="J358" s="1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>
      <c r="A359" s="39"/>
      <c r="B359" s="22"/>
      <c r="C359" s="13"/>
      <c r="D359" s="29"/>
      <c r="E359" s="28"/>
      <c r="F359" s="28"/>
      <c r="G359" s="45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2.75" customHeight="1">
      <c r="A360" s="64" t="s">
        <v>141</v>
      </c>
      <c r="B360" s="79" t="s">
        <v>65</v>
      </c>
      <c r="C360" s="47" t="s">
        <v>9</v>
      </c>
      <c r="D360" s="45">
        <f>D361+D362+D363</f>
        <v>450</v>
      </c>
      <c r="E360" s="45">
        <f>E361+E362+E363</f>
        <v>450</v>
      </c>
      <c r="F360" s="45">
        <f>F361+F362+F363</f>
        <v>0</v>
      </c>
      <c r="G360" s="45">
        <f>F360/E360*100</f>
        <v>0</v>
      </c>
      <c r="H360" s="12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>
      <c r="A361" s="65"/>
      <c r="B361" s="74"/>
      <c r="C361" s="13" t="s">
        <v>6</v>
      </c>
      <c r="D361" s="29"/>
      <c r="E361" s="28"/>
      <c r="F361" s="28"/>
      <c r="G361" s="45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>
      <c r="A362" s="65"/>
      <c r="B362" s="74"/>
      <c r="C362" s="13" t="s">
        <v>10</v>
      </c>
      <c r="D362" s="29"/>
      <c r="E362" s="28"/>
      <c r="F362" s="28"/>
      <c r="G362" s="45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>
      <c r="A363" s="65"/>
      <c r="B363" s="74"/>
      <c r="C363" s="13" t="s">
        <v>16</v>
      </c>
      <c r="D363" s="28">
        <f>D369</f>
        <v>450</v>
      </c>
      <c r="E363" s="28">
        <f>E369</f>
        <v>450</v>
      </c>
      <c r="F363" s="28">
        <f>F369</f>
        <v>0</v>
      </c>
      <c r="G363" s="45">
        <f>F363/E363*100</f>
        <v>0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3.5" customHeight="1">
      <c r="A364" s="66"/>
      <c r="B364" s="75"/>
      <c r="C364" s="13" t="s">
        <v>13</v>
      </c>
      <c r="D364" s="29"/>
      <c r="E364" s="28"/>
      <c r="F364" s="28"/>
      <c r="G364" s="45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3.5" customHeight="1">
      <c r="A365" s="41"/>
      <c r="B365" s="51"/>
      <c r="C365" s="13"/>
      <c r="D365" s="29"/>
      <c r="E365" s="28"/>
      <c r="F365" s="28"/>
      <c r="G365" s="45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2.75" customHeight="1">
      <c r="A366" s="64" t="s">
        <v>142</v>
      </c>
      <c r="B366" s="70" t="s">
        <v>66</v>
      </c>
      <c r="C366" s="47" t="s">
        <v>9</v>
      </c>
      <c r="D366" s="45">
        <f>D367+D368+D369</f>
        <v>450</v>
      </c>
      <c r="E366" s="45">
        <f>E367+E368+E369</f>
        <v>450</v>
      </c>
      <c r="F366" s="45">
        <f>F367+F368+F369</f>
        <v>0</v>
      </c>
      <c r="G366" s="45">
        <f>F366/E366*100</f>
        <v>0</v>
      </c>
      <c r="H366" s="12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2.75" customHeight="1">
      <c r="A367" s="65"/>
      <c r="B367" s="90"/>
      <c r="C367" s="13" t="s">
        <v>6</v>
      </c>
      <c r="D367" s="29"/>
      <c r="E367" s="28"/>
      <c r="F367" s="28"/>
      <c r="G367" s="45"/>
      <c r="H367" s="15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2.75" customHeight="1">
      <c r="A368" s="65"/>
      <c r="B368" s="90"/>
      <c r="C368" s="13" t="s">
        <v>7</v>
      </c>
      <c r="D368" s="57"/>
      <c r="E368" s="28"/>
      <c r="F368" s="28"/>
      <c r="G368" s="45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2.75" customHeight="1">
      <c r="A369" s="65"/>
      <c r="B369" s="90"/>
      <c r="C369" s="13" t="s">
        <v>16</v>
      </c>
      <c r="D369" s="57">
        <v>450</v>
      </c>
      <c r="E369" s="28">
        <v>450</v>
      </c>
      <c r="F369" s="28">
        <v>0</v>
      </c>
      <c r="G369" s="45">
        <f>F369/E369*100</f>
        <v>0</v>
      </c>
      <c r="H369" s="15"/>
      <c r="I369" s="15"/>
      <c r="J369" s="15"/>
      <c r="K369" s="15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6.5" customHeight="1">
      <c r="A370" s="66"/>
      <c r="B370" s="91"/>
      <c r="C370" s="13" t="s">
        <v>13</v>
      </c>
      <c r="D370" s="29"/>
      <c r="E370" s="28"/>
      <c r="F370" s="28"/>
      <c r="G370" s="45"/>
      <c r="H370" s="12"/>
      <c r="I370" s="12"/>
      <c r="J370" s="1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>
      <c r="A371" s="39"/>
      <c r="B371" s="22"/>
      <c r="C371" s="13"/>
      <c r="D371" s="29"/>
      <c r="E371" s="28"/>
      <c r="F371" s="28"/>
      <c r="G371" s="45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2.75" customHeight="1">
      <c r="A372" s="64" t="s">
        <v>143</v>
      </c>
      <c r="B372" s="67" t="s">
        <v>67</v>
      </c>
      <c r="C372" s="47" t="s">
        <v>9</v>
      </c>
      <c r="D372" s="45">
        <f>D373+D374+D375</f>
        <v>37312.17</v>
      </c>
      <c r="E372" s="45">
        <f>E373+E374+E375</f>
        <v>37312.17</v>
      </c>
      <c r="F372" s="45">
        <f>F373+F374+F375</f>
        <v>16070.269999999999</v>
      </c>
      <c r="G372" s="45">
        <f>F372/E372*100</f>
        <v>43.069781253676744</v>
      </c>
      <c r="H372" s="9"/>
      <c r="I372" s="23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>
      <c r="A373" s="65"/>
      <c r="B373" s="68"/>
      <c r="C373" s="13" t="s">
        <v>6</v>
      </c>
      <c r="D373" s="29"/>
      <c r="E373" s="28"/>
      <c r="F373" s="28"/>
      <c r="G373" s="45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2.75" customHeight="1">
      <c r="A374" s="65"/>
      <c r="B374" s="68"/>
      <c r="C374" s="13" t="s">
        <v>10</v>
      </c>
      <c r="D374" s="28">
        <f t="shared" ref="D374:F375" si="18">D380</f>
        <v>37292.17</v>
      </c>
      <c r="E374" s="28">
        <f t="shared" si="18"/>
        <v>37292.17</v>
      </c>
      <c r="F374" s="28">
        <f t="shared" si="18"/>
        <v>16062.3</v>
      </c>
      <c r="G374" s="45">
        <f>F374/E374*100</f>
        <v>43.071508040427794</v>
      </c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2.75" customHeight="1">
      <c r="A375" s="65"/>
      <c r="B375" s="68"/>
      <c r="C375" s="13" t="s">
        <v>16</v>
      </c>
      <c r="D375" s="28">
        <f t="shared" si="18"/>
        <v>20</v>
      </c>
      <c r="E375" s="28">
        <f t="shared" si="18"/>
        <v>20</v>
      </c>
      <c r="F375" s="28">
        <f t="shared" si="18"/>
        <v>7.97</v>
      </c>
      <c r="G375" s="45">
        <f>F375/E375*100</f>
        <v>39.849999999999994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53.25" customHeight="1">
      <c r="A376" s="66"/>
      <c r="B376" s="69"/>
      <c r="C376" s="13" t="s">
        <v>13</v>
      </c>
      <c r="D376" s="29"/>
      <c r="E376" s="28"/>
      <c r="F376" s="28"/>
      <c r="G376" s="45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3.5" customHeight="1">
      <c r="A377" s="41"/>
      <c r="B377" s="34"/>
      <c r="C377" s="13"/>
      <c r="D377" s="29"/>
      <c r="E377" s="28"/>
      <c r="F377" s="28"/>
      <c r="G377" s="45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2.75" customHeight="1">
      <c r="A378" s="64" t="s">
        <v>144</v>
      </c>
      <c r="B378" s="70" t="s">
        <v>68</v>
      </c>
      <c r="C378" s="47" t="s">
        <v>9</v>
      </c>
      <c r="D378" s="45">
        <f>D379+D380+D381</f>
        <v>37312.17</v>
      </c>
      <c r="E378" s="45">
        <f>E379+E380+E381</f>
        <v>37312.17</v>
      </c>
      <c r="F378" s="45">
        <f>F379+F380+F381</f>
        <v>16070.269999999999</v>
      </c>
      <c r="G378" s="45">
        <f>F378/E378*100</f>
        <v>43.069781253676744</v>
      </c>
      <c r="H378" s="12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2.75" customHeight="1">
      <c r="A379" s="65"/>
      <c r="B379" s="90"/>
      <c r="C379" s="13" t="s">
        <v>6</v>
      </c>
      <c r="D379" s="29"/>
      <c r="E379" s="28"/>
      <c r="F379" s="28"/>
      <c r="G379" s="45"/>
      <c r="H379" s="15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2.75" customHeight="1">
      <c r="A380" s="65"/>
      <c r="B380" s="90"/>
      <c r="C380" s="13" t="s">
        <v>7</v>
      </c>
      <c r="D380" s="57">
        <v>37292.17</v>
      </c>
      <c r="E380" s="28">
        <v>37292.17</v>
      </c>
      <c r="F380" s="28">
        <v>16062.3</v>
      </c>
      <c r="G380" s="45">
        <f>F380/E380*100</f>
        <v>43.071508040427794</v>
      </c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2.75" customHeight="1">
      <c r="A381" s="65"/>
      <c r="B381" s="90"/>
      <c r="C381" s="13" t="s">
        <v>16</v>
      </c>
      <c r="D381" s="57">
        <v>20</v>
      </c>
      <c r="E381" s="28">
        <v>20</v>
      </c>
      <c r="F381" s="28">
        <v>7.97</v>
      </c>
      <c r="G381" s="45">
        <f>F381/E381*100</f>
        <v>39.849999999999994</v>
      </c>
      <c r="H381" s="15"/>
      <c r="I381" s="15"/>
      <c r="J381" s="15"/>
      <c r="K381" s="15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6.5" customHeight="1">
      <c r="A382" s="66"/>
      <c r="B382" s="91"/>
      <c r="C382" s="13" t="s">
        <v>13</v>
      </c>
      <c r="D382" s="29"/>
      <c r="E382" s="28"/>
      <c r="F382" s="28"/>
      <c r="G382" s="45"/>
      <c r="H382" s="12"/>
      <c r="I382" s="12"/>
      <c r="J382" s="1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>
      <c r="A383" s="42"/>
      <c r="B383" s="35"/>
      <c r="C383" s="13"/>
      <c r="D383" s="29"/>
      <c r="E383" s="28"/>
      <c r="F383" s="28"/>
      <c r="G383" s="45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2.75" customHeight="1">
      <c r="A384" s="64" t="s">
        <v>103</v>
      </c>
      <c r="B384" s="76" t="s">
        <v>69</v>
      </c>
      <c r="C384" s="47" t="s">
        <v>9</v>
      </c>
      <c r="D384" s="45">
        <f>D385+D387+D386</f>
        <v>86583.349999999991</v>
      </c>
      <c r="E384" s="45">
        <f>E385+E387+E386</f>
        <v>92694.659999999989</v>
      </c>
      <c r="F384" s="45">
        <f>F385+F387+F386</f>
        <v>36373.380000000005</v>
      </c>
      <c r="G384" s="45">
        <f>F384/E384*100</f>
        <v>39.239995054731317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2.75" customHeight="1">
      <c r="A385" s="65"/>
      <c r="B385" s="77"/>
      <c r="C385" s="13" t="s">
        <v>6</v>
      </c>
      <c r="D385" s="29"/>
      <c r="E385" s="28"/>
      <c r="F385" s="28"/>
      <c r="G385" s="45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3.5" customHeight="1">
      <c r="A386" s="65"/>
      <c r="B386" s="77"/>
      <c r="C386" s="13" t="s">
        <v>10</v>
      </c>
      <c r="D386" s="29"/>
      <c r="E386" s="28">
        <f>E392+E410+E422</f>
        <v>2171.9</v>
      </c>
      <c r="F386" s="28">
        <f>F392+F410+F422</f>
        <v>1249.8</v>
      </c>
      <c r="G386" s="45">
        <f>F386/E386*100</f>
        <v>57.544085823472535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>
      <c r="A387" s="65"/>
      <c r="B387" s="77"/>
      <c r="C387" s="13" t="s">
        <v>16</v>
      </c>
      <c r="D387" s="28">
        <f>D393+D411+D423</f>
        <v>86583.349999999991</v>
      </c>
      <c r="E387" s="28">
        <f>E393+E411+E423</f>
        <v>90522.76</v>
      </c>
      <c r="F387" s="28">
        <f>F393+F411+F423</f>
        <v>35123.58</v>
      </c>
      <c r="G387" s="45">
        <f>F387/E387*100</f>
        <v>38.800827548784426</v>
      </c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>
      <c r="A388" s="66"/>
      <c r="B388" s="78"/>
      <c r="C388" s="13" t="s">
        <v>13</v>
      </c>
      <c r="D388" s="29"/>
      <c r="E388" s="28"/>
      <c r="F388" s="28"/>
      <c r="G388" s="45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>
      <c r="A389" s="39"/>
      <c r="B389" s="22"/>
      <c r="C389" s="13"/>
      <c r="D389" s="29"/>
      <c r="E389" s="28"/>
      <c r="F389" s="28"/>
      <c r="G389" s="45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2.75" customHeight="1">
      <c r="A390" s="64" t="s">
        <v>190</v>
      </c>
      <c r="B390" s="67" t="s">
        <v>210</v>
      </c>
      <c r="C390" s="47" t="s">
        <v>9</v>
      </c>
      <c r="D390" s="45">
        <f>D391+D393+D392</f>
        <v>160</v>
      </c>
      <c r="E390" s="45">
        <f>E391+E393+E392</f>
        <v>160</v>
      </c>
      <c r="F390" s="45">
        <f>F391+F393+F392</f>
        <v>1.88</v>
      </c>
      <c r="G390" s="45">
        <f>F390/E390*100</f>
        <v>1.175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>
      <c r="A391" s="65"/>
      <c r="B391" s="68"/>
      <c r="C391" s="13" t="s">
        <v>6</v>
      </c>
      <c r="D391" s="29"/>
      <c r="E391" s="28"/>
      <c r="F391" s="28"/>
      <c r="G391" s="45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>
      <c r="A392" s="65"/>
      <c r="B392" s="68"/>
      <c r="C392" s="13" t="s">
        <v>10</v>
      </c>
      <c r="D392" s="29"/>
      <c r="E392" s="28"/>
      <c r="F392" s="28"/>
      <c r="G392" s="45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>
      <c r="A393" s="65"/>
      <c r="B393" s="68"/>
      <c r="C393" s="13" t="s">
        <v>16</v>
      </c>
      <c r="D393" s="28">
        <f>D405+D399</f>
        <v>160</v>
      </c>
      <c r="E393" s="28">
        <f>E405+E399</f>
        <v>160</v>
      </c>
      <c r="F393" s="28">
        <f>F405+F399</f>
        <v>1.88</v>
      </c>
      <c r="G393" s="45">
        <f>F393/E393*100</f>
        <v>1.175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>
      <c r="A394" s="66"/>
      <c r="B394" s="69"/>
      <c r="C394" s="13" t="s">
        <v>13</v>
      </c>
      <c r="D394" s="29"/>
      <c r="E394" s="28"/>
      <c r="F394" s="28"/>
      <c r="G394" s="45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>
      <c r="A395" s="41"/>
      <c r="B395" s="34"/>
      <c r="C395" s="13"/>
      <c r="D395" s="29"/>
      <c r="E395" s="28"/>
      <c r="F395" s="28"/>
      <c r="G395" s="45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2.75" customHeight="1">
      <c r="A396" s="64" t="s">
        <v>191</v>
      </c>
      <c r="B396" s="70" t="s">
        <v>70</v>
      </c>
      <c r="C396" s="47" t="s">
        <v>9</v>
      </c>
      <c r="D396" s="45">
        <f>D397+D398+D399</f>
        <v>150</v>
      </c>
      <c r="E396" s="45">
        <f>E397+E398+E399</f>
        <v>150</v>
      </c>
      <c r="F396" s="45">
        <f>F397+F398+F399</f>
        <v>0</v>
      </c>
      <c r="G396" s="45">
        <f>F396/E396*100</f>
        <v>0</v>
      </c>
      <c r="H396" s="12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2.75" customHeight="1">
      <c r="A397" s="65"/>
      <c r="B397" s="90"/>
      <c r="C397" s="13" t="s">
        <v>6</v>
      </c>
      <c r="D397" s="29"/>
      <c r="E397" s="28"/>
      <c r="F397" s="28"/>
      <c r="G397" s="45"/>
      <c r="H397" s="15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2.75" customHeight="1">
      <c r="A398" s="65"/>
      <c r="B398" s="90"/>
      <c r="C398" s="13" t="s">
        <v>7</v>
      </c>
      <c r="D398" s="57"/>
      <c r="E398" s="28"/>
      <c r="F398" s="28"/>
      <c r="G398" s="45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2.75" customHeight="1">
      <c r="A399" s="65"/>
      <c r="B399" s="90"/>
      <c r="C399" s="13" t="s">
        <v>16</v>
      </c>
      <c r="D399" s="57">
        <v>150</v>
      </c>
      <c r="E399" s="28">
        <v>150</v>
      </c>
      <c r="F399" s="28">
        <v>0</v>
      </c>
      <c r="G399" s="45">
        <f>F399/E399*100</f>
        <v>0</v>
      </c>
      <c r="H399" s="15"/>
      <c r="I399" s="15"/>
      <c r="J399" s="15"/>
      <c r="K399" s="15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6.5" customHeight="1">
      <c r="A400" s="66"/>
      <c r="B400" s="91"/>
      <c r="C400" s="13" t="s">
        <v>13</v>
      </c>
      <c r="D400" s="29"/>
      <c r="E400" s="28"/>
      <c r="F400" s="28"/>
      <c r="G400" s="45"/>
      <c r="H400" s="12"/>
      <c r="I400" s="12"/>
      <c r="J400" s="1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6.5" customHeight="1">
      <c r="A401" s="41"/>
      <c r="B401" s="59"/>
      <c r="C401" s="13"/>
      <c r="D401" s="29"/>
      <c r="E401" s="28"/>
      <c r="F401" s="28"/>
      <c r="G401" s="45"/>
      <c r="H401" s="12"/>
      <c r="I401" s="12"/>
      <c r="J401" s="1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2.75" customHeight="1">
      <c r="A402" s="64" t="s">
        <v>192</v>
      </c>
      <c r="B402" s="70" t="s">
        <v>71</v>
      </c>
      <c r="C402" s="47" t="s">
        <v>9</v>
      </c>
      <c r="D402" s="45">
        <f>D403+D404+D405</f>
        <v>10</v>
      </c>
      <c r="E402" s="45">
        <f>E403+E404+E405</f>
        <v>10</v>
      </c>
      <c r="F402" s="45">
        <f>F403+F404+F405</f>
        <v>1.88</v>
      </c>
      <c r="G402" s="45">
        <f>F402/E402*100</f>
        <v>18.8</v>
      </c>
      <c r="H402" s="12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2.75" customHeight="1">
      <c r="A403" s="65"/>
      <c r="B403" s="90"/>
      <c r="C403" s="13" t="s">
        <v>6</v>
      </c>
      <c r="D403" s="29"/>
      <c r="E403" s="28"/>
      <c r="F403" s="28"/>
      <c r="G403" s="45"/>
      <c r="H403" s="15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2.75" customHeight="1">
      <c r="A404" s="65"/>
      <c r="B404" s="90"/>
      <c r="C404" s="13" t="s">
        <v>7</v>
      </c>
      <c r="D404" s="57"/>
      <c r="E404" s="28"/>
      <c r="F404" s="28"/>
      <c r="G404" s="45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2.75" customHeight="1">
      <c r="A405" s="65"/>
      <c r="B405" s="90"/>
      <c r="C405" s="13" t="s">
        <v>16</v>
      </c>
      <c r="D405" s="57">
        <v>10</v>
      </c>
      <c r="E405" s="28">
        <v>10</v>
      </c>
      <c r="F405" s="28">
        <v>1.88</v>
      </c>
      <c r="G405" s="45">
        <f>F405/E405*100</f>
        <v>18.8</v>
      </c>
      <c r="H405" s="15"/>
      <c r="I405" s="15"/>
      <c r="J405" s="15"/>
      <c r="K405" s="15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6.5" customHeight="1">
      <c r="A406" s="66"/>
      <c r="B406" s="91"/>
      <c r="C406" s="13" t="s">
        <v>13</v>
      </c>
      <c r="D406" s="29"/>
      <c r="E406" s="28"/>
      <c r="F406" s="28"/>
      <c r="G406" s="45"/>
      <c r="H406" s="12"/>
      <c r="I406" s="12"/>
      <c r="J406" s="1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>
      <c r="A407" s="42"/>
      <c r="B407" s="35"/>
      <c r="C407" s="13"/>
      <c r="D407" s="29"/>
      <c r="E407" s="28"/>
      <c r="F407" s="28"/>
      <c r="G407" s="45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>
      <c r="A408" s="64" t="s">
        <v>193</v>
      </c>
      <c r="B408" s="67" t="s">
        <v>211</v>
      </c>
      <c r="C408" s="47" t="s">
        <v>9</v>
      </c>
      <c r="D408" s="46">
        <f>D409+D410+D411</f>
        <v>4911.2</v>
      </c>
      <c r="E408" s="46">
        <f>E409+E410+E411</f>
        <v>4911.2</v>
      </c>
      <c r="F408" s="46">
        <f>F409+F410+F411</f>
        <v>1202.81</v>
      </c>
      <c r="G408" s="45">
        <f>F408/E408*100</f>
        <v>24.491163055872292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>
      <c r="A409" s="65"/>
      <c r="B409" s="68"/>
      <c r="C409" s="13" t="s">
        <v>6</v>
      </c>
      <c r="D409" s="29"/>
      <c r="E409" s="28"/>
      <c r="F409" s="28"/>
      <c r="G409" s="45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>
      <c r="A410" s="65"/>
      <c r="B410" s="68"/>
      <c r="C410" s="13" t="s">
        <v>10</v>
      </c>
      <c r="D410" s="29"/>
      <c r="E410" s="28"/>
      <c r="F410" s="28"/>
      <c r="G410" s="45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>
      <c r="A411" s="65"/>
      <c r="B411" s="68"/>
      <c r="C411" s="13" t="s">
        <v>16</v>
      </c>
      <c r="D411" s="28">
        <f>D417</f>
        <v>4911.2</v>
      </c>
      <c r="E411" s="28">
        <f>E417</f>
        <v>4911.2</v>
      </c>
      <c r="F411" s="28">
        <f>F417</f>
        <v>1202.81</v>
      </c>
      <c r="G411" s="45">
        <f>F411/E411*100</f>
        <v>24.491163055872292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>
      <c r="A412" s="66"/>
      <c r="B412" s="69"/>
      <c r="C412" s="13" t="s">
        <v>13</v>
      </c>
      <c r="D412" s="29"/>
      <c r="E412" s="28"/>
      <c r="F412" s="28"/>
      <c r="G412" s="45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>
      <c r="A413" s="41"/>
      <c r="B413" s="34"/>
      <c r="C413" s="13"/>
      <c r="D413" s="29"/>
      <c r="E413" s="28"/>
      <c r="F413" s="28"/>
      <c r="G413" s="45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2.75" customHeight="1">
      <c r="A414" s="64" t="s">
        <v>194</v>
      </c>
      <c r="B414" s="70" t="s">
        <v>72</v>
      </c>
      <c r="C414" s="47" t="s">
        <v>9</v>
      </c>
      <c r="D414" s="45">
        <f>D415+D416+D417</f>
        <v>4911.2</v>
      </c>
      <c r="E414" s="45">
        <f>E415+E416+E417</f>
        <v>4911.2</v>
      </c>
      <c r="F414" s="45">
        <f>F415+F416+F417</f>
        <v>1202.81</v>
      </c>
      <c r="G414" s="45">
        <f>F414/E414*100</f>
        <v>24.491163055872292</v>
      </c>
      <c r="H414" s="12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2.75" customHeight="1">
      <c r="A415" s="65"/>
      <c r="B415" s="80"/>
      <c r="C415" s="13" t="s">
        <v>6</v>
      </c>
      <c r="D415" s="29"/>
      <c r="E415" s="28"/>
      <c r="F415" s="28"/>
      <c r="G415" s="45"/>
      <c r="H415" s="15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2.75" customHeight="1">
      <c r="A416" s="65"/>
      <c r="B416" s="80"/>
      <c r="C416" s="13" t="s">
        <v>7</v>
      </c>
      <c r="D416" s="57"/>
      <c r="E416" s="28"/>
      <c r="F416" s="28"/>
      <c r="G416" s="45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2.75" customHeight="1">
      <c r="A417" s="65"/>
      <c r="B417" s="80"/>
      <c r="C417" s="13" t="s">
        <v>16</v>
      </c>
      <c r="D417" s="28">
        <v>4911.2</v>
      </c>
      <c r="E417" s="28">
        <v>4911.2</v>
      </c>
      <c r="F417" s="28">
        <v>1202.81</v>
      </c>
      <c r="G417" s="45">
        <f>F417/E417*100</f>
        <v>24.491163055872292</v>
      </c>
      <c r="H417" s="15"/>
      <c r="I417" s="15"/>
      <c r="J417" s="15"/>
      <c r="K417" s="15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6.5" customHeight="1">
      <c r="A418" s="66"/>
      <c r="B418" s="81"/>
      <c r="C418" s="13" t="s">
        <v>13</v>
      </c>
      <c r="D418" s="29"/>
      <c r="E418" s="28"/>
      <c r="F418" s="28"/>
      <c r="G418" s="45"/>
      <c r="H418" s="12"/>
      <c r="I418" s="12"/>
      <c r="J418" s="1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6.5" customHeight="1">
      <c r="A419" s="41"/>
      <c r="B419" s="50"/>
      <c r="C419" s="13"/>
      <c r="D419" s="29"/>
      <c r="E419" s="28"/>
      <c r="F419" s="28"/>
      <c r="G419" s="45"/>
      <c r="H419" s="12"/>
      <c r="I419" s="12"/>
      <c r="J419" s="1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2.75" customHeight="1">
      <c r="A420" s="64" t="s">
        <v>195</v>
      </c>
      <c r="B420" s="70" t="s">
        <v>73</v>
      </c>
      <c r="C420" s="47" t="s">
        <v>9</v>
      </c>
      <c r="D420" s="45">
        <f>D421+D422+D423</f>
        <v>81512.149999999994</v>
      </c>
      <c r="E420" s="45">
        <f>E421+E422+E423</f>
        <v>87623.459999999992</v>
      </c>
      <c r="F420" s="45">
        <f>F421+F422+F423</f>
        <v>35168.69</v>
      </c>
      <c r="G420" s="45">
        <f>F420/E420*100</f>
        <v>40.136157599802615</v>
      </c>
      <c r="H420" s="12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2.75" customHeight="1">
      <c r="A421" s="65"/>
      <c r="B421" s="80"/>
      <c r="C421" s="13" t="s">
        <v>6</v>
      </c>
      <c r="D421" s="29"/>
      <c r="E421" s="28"/>
      <c r="F421" s="28"/>
      <c r="G421" s="45"/>
      <c r="H421" s="15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2.75" customHeight="1">
      <c r="A422" s="65"/>
      <c r="B422" s="80"/>
      <c r="C422" s="13" t="s">
        <v>7</v>
      </c>
      <c r="D422" s="57"/>
      <c r="E422" s="28">
        <v>2171.9</v>
      </c>
      <c r="F422" s="28">
        <v>1249.8</v>
      </c>
      <c r="G422" s="45">
        <f>F422/E422*100</f>
        <v>57.544085823472535</v>
      </c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2.75" customHeight="1">
      <c r="A423" s="65"/>
      <c r="B423" s="80"/>
      <c r="C423" s="13" t="s">
        <v>16</v>
      </c>
      <c r="D423" s="28">
        <f>D429</f>
        <v>81512.149999999994</v>
      </c>
      <c r="E423" s="28">
        <v>85451.56</v>
      </c>
      <c r="F423" s="28">
        <v>33918.89</v>
      </c>
      <c r="G423" s="45">
        <f>F423/E423*100</f>
        <v>39.693704831134738</v>
      </c>
      <c r="H423" s="15"/>
      <c r="I423" s="15"/>
      <c r="J423" s="15"/>
      <c r="K423" s="15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6.5" customHeight="1">
      <c r="A424" s="66"/>
      <c r="B424" s="81"/>
      <c r="C424" s="13" t="s">
        <v>13</v>
      </c>
      <c r="D424" s="29"/>
      <c r="E424" s="28"/>
      <c r="F424" s="28"/>
      <c r="G424" s="45"/>
      <c r="H424" s="12"/>
      <c r="I424" s="12"/>
      <c r="J424" s="1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6.5" customHeight="1">
      <c r="A425" s="41"/>
      <c r="B425" s="50"/>
      <c r="C425" s="13"/>
      <c r="D425" s="29"/>
      <c r="E425" s="28"/>
      <c r="F425" s="28"/>
      <c r="G425" s="45"/>
      <c r="H425" s="12"/>
      <c r="I425" s="12"/>
      <c r="J425" s="1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2.75" customHeight="1">
      <c r="A426" s="64" t="s">
        <v>196</v>
      </c>
      <c r="B426" s="70" t="s">
        <v>75</v>
      </c>
      <c r="C426" s="47" t="s">
        <v>9</v>
      </c>
      <c r="D426" s="45">
        <f>D428+D429</f>
        <v>81512.149999999994</v>
      </c>
      <c r="E426" s="45">
        <f>E428+E429</f>
        <v>87623.459999999992</v>
      </c>
      <c r="F426" s="45">
        <f>F428+F429</f>
        <v>35168.69</v>
      </c>
      <c r="G426" s="45">
        <f>F426/E426*100</f>
        <v>40.136157599802615</v>
      </c>
      <c r="H426" s="12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2.75" customHeight="1">
      <c r="A427" s="65"/>
      <c r="B427" s="80"/>
      <c r="C427" s="13" t="s">
        <v>6</v>
      </c>
      <c r="D427" s="29"/>
      <c r="E427" s="28"/>
      <c r="F427" s="28"/>
      <c r="G427" s="45"/>
      <c r="H427" s="15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2.75" customHeight="1">
      <c r="A428" s="65"/>
      <c r="B428" s="80"/>
      <c r="C428" s="13" t="s">
        <v>7</v>
      </c>
      <c r="D428" s="57"/>
      <c r="E428" s="28">
        <v>2171.9</v>
      </c>
      <c r="F428" s="28">
        <v>1249.8</v>
      </c>
      <c r="G428" s="45">
        <f t="shared" ref="G428:G435" si="19">F428/E428*100</f>
        <v>57.544085823472535</v>
      </c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2.75" customHeight="1">
      <c r="A429" s="65"/>
      <c r="B429" s="80"/>
      <c r="C429" s="13" t="s">
        <v>16</v>
      </c>
      <c r="D429" s="61">
        <v>81512.149999999994</v>
      </c>
      <c r="E429" s="28">
        <v>85451.56</v>
      </c>
      <c r="F429" s="28">
        <v>33918.89</v>
      </c>
      <c r="G429" s="45">
        <f t="shared" si="19"/>
        <v>39.693704831134738</v>
      </c>
      <c r="H429" s="15"/>
      <c r="I429" s="15"/>
      <c r="J429" s="15"/>
      <c r="K429" s="15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6.5" customHeight="1">
      <c r="A430" s="66"/>
      <c r="B430" s="81"/>
      <c r="C430" s="13" t="s">
        <v>13</v>
      </c>
      <c r="D430" s="29"/>
      <c r="E430" s="28"/>
      <c r="F430" s="28"/>
      <c r="G430" s="45"/>
      <c r="H430" s="12"/>
      <c r="I430" s="12"/>
      <c r="J430" s="1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>
      <c r="A431" s="39"/>
      <c r="B431" s="22"/>
      <c r="C431" s="13"/>
      <c r="D431" s="29"/>
      <c r="E431" s="28"/>
      <c r="F431" s="28"/>
      <c r="G431" s="45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2.75" customHeight="1">
      <c r="A432" s="64" t="s">
        <v>104</v>
      </c>
      <c r="B432" s="73" t="s">
        <v>74</v>
      </c>
      <c r="C432" s="47" t="s">
        <v>9</v>
      </c>
      <c r="D432" s="45">
        <f>D433+D434+D435</f>
        <v>248001.56</v>
      </c>
      <c r="E432" s="45">
        <f>E433+E434+E435+D436</f>
        <v>285629.82</v>
      </c>
      <c r="F432" s="45">
        <f>F433+F434+F435</f>
        <v>102276.51</v>
      </c>
      <c r="G432" s="45">
        <f t="shared" si="19"/>
        <v>35.807364231087632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>
      <c r="A433" s="65"/>
      <c r="B433" s="74"/>
      <c r="C433" s="13" t="s">
        <v>6</v>
      </c>
      <c r="D433" s="28">
        <f t="shared" ref="D433:F435" si="20">D439+D457+D481+D523</f>
        <v>248.4</v>
      </c>
      <c r="E433" s="28">
        <f t="shared" si="20"/>
        <v>790.91</v>
      </c>
      <c r="F433" s="28">
        <f t="shared" si="20"/>
        <v>128</v>
      </c>
      <c r="G433" s="45">
        <f t="shared" si="19"/>
        <v>16.183889443805239</v>
      </c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>
      <c r="A434" s="65"/>
      <c r="B434" s="74"/>
      <c r="C434" s="13" t="s">
        <v>10</v>
      </c>
      <c r="D434" s="28">
        <f t="shared" si="20"/>
        <v>36686.769999999997</v>
      </c>
      <c r="E434" s="28">
        <f t="shared" si="20"/>
        <v>46764.27</v>
      </c>
      <c r="F434" s="28">
        <f t="shared" si="20"/>
        <v>11285.9</v>
      </c>
      <c r="G434" s="45">
        <f t="shared" si="19"/>
        <v>24.133596012511262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>
      <c r="A435" s="65"/>
      <c r="B435" s="74"/>
      <c r="C435" s="13" t="s">
        <v>16</v>
      </c>
      <c r="D435" s="28">
        <f t="shared" si="20"/>
        <v>211066.39</v>
      </c>
      <c r="E435" s="28">
        <f t="shared" si="20"/>
        <v>230111.97000000003</v>
      </c>
      <c r="F435" s="28">
        <f t="shared" si="20"/>
        <v>90862.61</v>
      </c>
      <c r="G435" s="45">
        <f t="shared" si="19"/>
        <v>39.486259667413208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38.25" customHeight="1">
      <c r="A436" s="66"/>
      <c r="B436" s="75"/>
      <c r="C436" s="13" t="s">
        <v>13</v>
      </c>
      <c r="D436" s="29">
        <f>D442+D460+D484+D526</f>
        <v>7962.67</v>
      </c>
      <c r="E436" s="28"/>
      <c r="F436" s="28"/>
      <c r="G436" s="45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4.25" customHeight="1">
      <c r="A437" s="39"/>
      <c r="B437" s="22"/>
      <c r="C437" s="13"/>
      <c r="D437" s="29"/>
      <c r="E437" s="28"/>
      <c r="F437" s="28"/>
      <c r="G437" s="45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>
      <c r="A438" s="64" t="s">
        <v>116</v>
      </c>
      <c r="B438" s="79" t="s">
        <v>76</v>
      </c>
      <c r="C438" s="47" t="s">
        <v>9</v>
      </c>
      <c r="D438" s="45">
        <f>D439+D440+D441</f>
        <v>28800.29</v>
      </c>
      <c r="E438" s="45">
        <f>E439+E440+E441+D442</f>
        <v>28950.29</v>
      </c>
      <c r="F438" s="45">
        <f>F439+F440+F441</f>
        <v>12003.8</v>
      </c>
      <c r="G438" s="45">
        <f>F438/E438*100</f>
        <v>41.463487930518134</v>
      </c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>
      <c r="A439" s="65"/>
      <c r="B439" s="74"/>
      <c r="C439" s="13" t="s">
        <v>6</v>
      </c>
      <c r="D439" s="29"/>
      <c r="E439" s="28"/>
      <c r="F439" s="28"/>
      <c r="G439" s="45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>
      <c r="A440" s="65"/>
      <c r="B440" s="74"/>
      <c r="C440" s="13" t="s">
        <v>10</v>
      </c>
      <c r="D440" s="28">
        <f t="shared" ref="D440:F441" si="21">+D446+D452</f>
        <v>1287.8800000000001</v>
      </c>
      <c r="E440" s="28">
        <f t="shared" si="21"/>
        <v>2108.7000000000003</v>
      </c>
      <c r="F440" s="28">
        <f t="shared" si="21"/>
        <v>692.31</v>
      </c>
      <c r="G440" s="45">
        <f>F440/E440*100</f>
        <v>32.831128183240857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>
      <c r="A441" s="65"/>
      <c r="B441" s="74"/>
      <c r="C441" s="13" t="s">
        <v>16</v>
      </c>
      <c r="D441" s="28">
        <f t="shared" si="21"/>
        <v>27512.41</v>
      </c>
      <c r="E441" s="28">
        <f t="shared" si="21"/>
        <v>26841.59</v>
      </c>
      <c r="F441" s="28">
        <f t="shared" si="21"/>
        <v>11311.49</v>
      </c>
      <c r="G441" s="45">
        <f>F441/E441*100</f>
        <v>42.141654052535635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63.75" customHeight="1">
      <c r="A442" s="66"/>
      <c r="B442" s="75"/>
      <c r="C442" s="13" t="s">
        <v>13</v>
      </c>
      <c r="D442" s="28"/>
      <c r="E442" s="28"/>
      <c r="F442" s="28"/>
      <c r="G442" s="45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4.25" customHeight="1">
      <c r="A443" s="41"/>
      <c r="B443" s="51"/>
      <c r="C443" s="13"/>
      <c r="D443" s="28"/>
      <c r="E443" s="28"/>
      <c r="F443" s="28"/>
      <c r="G443" s="45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2.75" customHeight="1">
      <c r="A444" s="64" t="s">
        <v>117</v>
      </c>
      <c r="B444" s="70" t="s">
        <v>77</v>
      </c>
      <c r="C444" s="47" t="s">
        <v>9</v>
      </c>
      <c r="D444" s="45">
        <f>D445+D446+D447</f>
        <v>26717.41</v>
      </c>
      <c r="E444" s="45">
        <f>E445+E446+E447</f>
        <v>26717.41</v>
      </c>
      <c r="F444" s="45">
        <f>F445+F446+F447</f>
        <v>11066.01</v>
      </c>
      <c r="G444" s="45">
        <f>F444/E444*100</f>
        <v>41.418722847761067</v>
      </c>
      <c r="H444" s="12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2.75" customHeight="1">
      <c r="A445" s="65"/>
      <c r="B445" s="80"/>
      <c r="C445" s="13" t="s">
        <v>6</v>
      </c>
      <c r="D445" s="29"/>
      <c r="E445" s="28"/>
      <c r="F445" s="28"/>
      <c r="G445" s="45"/>
      <c r="H445" s="15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2.75" customHeight="1">
      <c r="A446" s="65"/>
      <c r="B446" s="80"/>
      <c r="C446" s="13" t="s">
        <v>7</v>
      </c>
      <c r="D446" s="57"/>
      <c r="E446" s="28">
        <v>820.82</v>
      </c>
      <c r="F446" s="28">
        <v>0</v>
      </c>
      <c r="G446" s="45">
        <f>F446/E446*100</f>
        <v>0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2.75" customHeight="1">
      <c r="A447" s="65"/>
      <c r="B447" s="80"/>
      <c r="C447" s="13" t="s">
        <v>16</v>
      </c>
      <c r="D447" s="57">
        <v>26717.41</v>
      </c>
      <c r="E447" s="28">
        <v>25896.59</v>
      </c>
      <c r="F447" s="28">
        <v>11066.01</v>
      </c>
      <c r="G447" s="45">
        <f>F447/E447*100</f>
        <v>42.731533379491275</v>
      </c>
      <c r="H447" s="15"/>
      <c r="I447" s="15"/>
      <c r="J447" s="15"/>
      <c r="K447" s="15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7.75" customHeight="1">
      <c r="A448" s="66"/>
      <c r="B448" s="81"/>
      <c r="C448" s="13" t="s">
        <v>13</v>
      </c>
      <c r="D448" s="29"/>
      <c r="E448" s="28"/>
      <c r="F448" s="28"/>
      <c r="G448" s="45"/>
      <c r="H448" s="12"/>
      <c r="I448" s="12"/>
      <c r="J448" s="1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6.5" customHeight="1">
      <c r="A449" s="41"/>
      <c r="B449" s="50"/>
      <c r="C449" s="13"/>
      <c r="D449" s="29"/>
      <c r="E449" s="28"/>
      <c r="F449" s="28"/>
      <c r="G449" s="45"/>
      <c r="H449" s="12"/>
      <c r="I449" s="12"/>
      <c r="J449" s="1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2.75" customHeight="1">
      <c r="A450" s="64" t="s">
        <v>118</v>
      </c>
      <c r="B450" s="70" t="s">
        <v>78</v>
      </c>
      <c r="C450" s="47" t="s">
        <v>9</v>
      </c>
      <c r="D450" s="45">
        <f>D451+D452+D453</f>
        <v>2082.88</v>
      </c>
      <c r="E450" s="45">
        <f>E451+E452+E453</f>
        <v>2232.88</v>
      </c>
      <c r="F450" s="45">
        <f>F451+F452+F453</f>
        <v>937.79</v>
      </c>
      <c r="G450" s="45">
        <f>F450/E450*100</f>
        <v>41.999122209881406</v>
      </c>
      <c r="H450" s="12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2.75" customHeight="1">
      <c r="A451" s="65"/>
      <c r="B451" s="80"/>
      <c r="C451" s="13" t="s">
        <v>6</v>
      </c>
      <c r="D451" s="29"/>
      <c r="E451" s="28"/>
      <c r="F451" s="28"/>
      <c r="G451" s="45"/>
      <c r="H451" s="15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2.75" customHeight="1">
      <c r="A452" s="65"/>
      <c r="B452" s="80"/>
      <c r="C452" s="13" t="s">
        <v>7</v>
      </c>
      <c r="D452" s="57">
        <v>1287.8800000000001</v>
      </c>
      <c r="E452" s="28">
        <v>1287.8800000000001</v>
      </c>
      <c r="F452" s="28">
        <v>692.31</v>
      </c>
      <c r="G452" s="45">
        <f>F452/E452*100</f>
        <v>53.755784700437928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2.75" customHeight="1">
      <c r="A453" s="65"/>
      <c r="B453" s="80"/>
      <c r="C453" s="13" t="s">
        <v>16</v>
      </c>
      <c r="D453" s="57">
        <v>795</v>
      </c>
      <c r="E453" s="28">
        <v>945</v>
      </c>
      <c r="F453" s="28">
        <v>245.48</v>
      </c>
      <c r="G453" s="45">
        <f>F453/E453*100</f>
        <v>25.976719576719574</v>
      </c>
      <c r="H453" s="15"/>
      <c r="I453" s="15"/>
      <c r="J453" s="15"/>
      <c r="K453" s="15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38.25" customHeight="1">
      <c r="A454" s="66"/>
      <c r="B454" s="81"/>
      <c r="C454" s="13" t="s">
        <v>13</v>
      </c>
      <c r="D454" s="29"/>
      <c r="E454" s="28"/>
      <c r="F454" s="28"/>
      <c r="G454" s="45"/>
      <c r="H454" s="12"/>
      <c r="I454" s="12"/>
      <c r="J454" s="1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6.5" customHeight="1">
      <c r="A455" s="41"/>
      <c r="B455" s="50"/>
      <c r="C455" s="13"/>
      <c r="D455" s="29"/>
      <c r="E455" s="28"/>
      <c r="F455" s="28"/>
      <c r="G455" s="45"/>
      <c r="H455" s="12"/>
      <c r="I455" s="12"/>
      <c r="J455" s="1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>
      <c r="A456" s="64" t="s">
        <v>119</v>
      </c>
      <c r="B456" s="79" t="s">
        <v>79</v>
      </c>
      <c r="C456" s="47" t="s">
        <v>9</v>
      </c>
      <c r="D456" s="45">
        <f>D457+D458+D459+D460</f>
        <v>50517.65</v>
      </c>
      <c r="E456" s="45">
        <f>E457+E458+E459</f>
        <v>53428.780000000006</v>
      </c>
      <c r="F456" s="45">
        <f>F457+F458+F459</f>
        <v>11079.71</v>
      </c>
      <c r="G456" s="45">
        <f>F456/E456*100</f>
        <v>20.737344180421111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>
      <c r="A457" s="65"/>
      <c r="B457" s="74"/>
      <c r="C457" s="13" t="s">
        <v>6</v>
      </c>
      <c r="D457" s="28">
        <f t="shared" ref="D457:F459" si="22">D475+D469+D463</f>
        <v>0</v>
      </c>
      <c r="E457" s="28">
        <f t="shared" si="22"/>
        <v>542.51</v>
      </c>
      <c r="F457" s="28">
        <f t="shared" si="22"/>
        <v>0</v>
      </c>
      <c r="G457" s="45">
        <f>F457/E457*100</f>
        <v>0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>
      <c r="A458" s="65"/>
      <c r="B458" s="74"/>
      <c r="C458" s="13" t="s">
        <v>10</v>
      </c>
      <c r="D458" s="28">
        <f t="shared" si="22"/>
        <v>32915.58</v>
      </c>
      <c r="E458" s="28">
        <f t="shared" si="22"/>
        <v>35277.120000000003</v>
      </c>
      <c r="F458" s="28">
        <f t="shared" si="22"/>
        <v>7580.99</v>
      </c>
      <c r="G458" s="45">
        <f>F458/E458*100</f>
        <v>21.489821164539507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>
      <c r="A459" s="65"/>
      <c r="B459" s="74"/>
      <c r="C459" s="13" t="s">
        <v>16</v>
      </c>
      <c r="D459" s="28">
        <f t="shared" si="22"/>
        <v>9639.4</v>
      </c>
      <c r="E459" s="28">
        <f t="shared" si="22"/>
        <v>17609.150000000001</v>
      </c>
      <c r="F459" s="28">
        <f t="shared" si="22"/>
        <v>3498.72</v>
      </c>
      <c r="G459" s="45">
        <f>F459/E459*100</f>
        <v>19.868761410970997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4.25" customHeight="1">
      <c r="A460" s="66"/>
      <c r="B460" s="75"/>
      <c r="C460" s="13" t="s">
        <v>13</v>
      </c>
      <c r="D460" s="28">
        <f>D478+D472+D466</f>
        <v>7962.67</v>
      </c>
      <c r="E460" s="28"/>
      <c r="F460" s="28"/>
      <c r="G460" s="45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4.25" customHeight="1">
      <c r="A461" s="41"/>
      <c r="B461" s="51"/>
      <c r="C461" s="13"/>
      <c r="D461" s="28"/>
      <c r="E461" s="28"/>
      <c r="F461" s="28"/>
      <c r="G461" s="45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2.75" customHeight="1">
      <c r="A462" s="64" t="s">
        <v>120</v>
      </c>
      <c r="B462" s="70" t="s">
        <v>80</v>
      </c>
      <c r="C462" s="47" t="s">
        <v>9</v>
      </c>
      <c r="D462" s="45">
        <f>D463+D464+D465</f>
        <v>1000</v>
      </c>
      <c r="E462" s="45">
        <f>E463+E464+E465</f>
        <v>1000</v>
      </c>
      <c r="F462" s="45">
        <f>F463+F464+F465</f>
        <v>0</v>
      </c>
      <c r="G462" s="45">
        <f>F462/E462*100</f>
        <v>0</v>
      </c>
      <c r="H462" s="12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2.75" customHeight="1">
      <c r="A463" s="65"/>
      <c r="B463" s="80"/>
      <c r="C463" s="13" t="s">
        <v>6</v>
      </c>
      <c r="D463" s="29"/>
      <c r="E463" s="28"/>
      <c r="F463" s="28"/>
      <c r="G463" s="45"/>
      <c r="H463" s="15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2.75" customHeight="1">
      <c r="A464" s="65"/>
      <c r="B464" s="80"/>
      <c r="C464" s="13" t="s">
        <v>7</v>
      </c>
      <c r="D464" s="57"/>
      <c r="E464" s="28"/>
      <c r="F464" s="28"/>
      <c r="G464" s="45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2.75" customHeight="1">
      <c r="A465" s="65"/>
      <c r="B465" s="80"/>
      <c r="C465" s="13" t="s">
        <v>16</v>
      </c>
      <c r="D465" s="57">
        <v>1000</v>
      </c>
      <c r="E465" s="28">
        <v>1000</v>
      </c>
      <c r="F465" s="28">
        <v>0</v>
      </c>
      <c r="G465" s="45">
        <f>F465/E465*100</f>
        <v>0</v>
      </c>
      <c r="H465" s="15"/>
      <c r="I465" s="15"/>
      <c r="J465" s="15"/>
      <c r="K465" s="15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6.5" customHeight="1">
      <c r="A466" s="66"/>
      <c r="B466" s="81"/>
      <c r="C466" s="13" t="s">
        <v>13</v>
      </c>
      <c r="D466" s="29"/>
      <c r="E466" s="28"/>
      <c r="F466" s="28"/>
      <c r="G466" s="45"/>
      <c r="H466" s="12"/>
      <c r="I466" s="12"/>
      <c r="J466" s="1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6.5" customHeight="1">
      <c r="A467" s="41"/>
      <c r="B467" s="50"/>
      <c r="C467" s="13"/>
      <c r="D467" s="29"/>
      <c r="E467" s="28"/>
      <c r="F467" s="28"/>
      <c r="G467" s="45"/>
      <c r="H467" s="12"/>
      <c r="I467" s="12"/>
      <c r="J467" s="1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2.75" customHeight="1">
      <c r="A468" s="64" t="s">
        <v>121</v>
      </c>
      <c r="B468" s="70" t="s">
        <v>81</v>
      </c>
      <c r="C468" s="47" t="s">
        <v>9</v>
      </c>
      <c r="D468" s="45">
        <f>D469+D470+D471+D472</f>
        <v>49354.65</v>
      </c>
      <c r="E468" s="45">
        <f>E470+E471+E469</f>
        <v>49361.73</v>
      </c>
      <c r="F468" s="45">
        <f>F470+F471+F469</f>
        <v>11079.71</v>
      </c>
      <c r="G468" s="45">
        <f>F468/E468*100</f>
        <v>22.445951549915286</v>
      </c>
      <c r="H468" s="12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2.75" customHeight="1">
      <c r="A469" s="65"/>
      <c r="B469" s="80"/>
      <c r="C469" s="13" t="s">
        <v>6</v>
      </c>
      <c r="D469" s="29"/>
      <c r="E469" s="28"/>
      <c r="F469" s="28"/>
      <c r="G469" s="45"/>
      <c r="H469" s="15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2.75" customHeight="1">
      <c r="A470" s="65"/>
      <c r="B470" s="80"/>
      <c r="C470" s="13" t="s">
        <v>7</v>
      </c>
      <c r="D470" s="57">
        <v>32915.58</v>
      </c>
      <c r="E470" s="28">
        <v>32915.58</v>
      </c>
      <c r="F470" s="28">
        <v>7580.99</v>
      </c>
      <c r="G470" s="45">
        <f>F470/E470*100</f>
        <v>23.031616031070996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2.75" customHeight="1">
      <c r="A471" s="65"/>
      <c r="B471" s="80"/>
      <c r="C471" s="13" t="s">
        <v>16</v>
      </c>
      <c r="D471" s="57">
        <v>8476.4</v>
      </c>
      <c r="E471" s="28">
        <v>16446.150000000001</v>
      </c>
      <c r="F471" s="28">
        <v>3498.72</v>
      </c>
      <c r="G471" s="45">
        <f>F471/E471*100</f>
        <v>21.273793562627116</v>
      </c>
      <c r="H471" s="15"/>
      <c r="I471" s="15"/>
      <c r="J471" s="15"/>
      <c r="K471" s="15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6.5" customHeight="1">
      <c r="A472" s="66"/>
      <c r="B472" s="81"/>
      <c r="C472" s="13" t="s">
        <v>13</v>
      </c>
      <c r="D472" s="29">
        <v>7962.67</v>
      </c>
      <c r="E472" s="28"/>
      <c r="F472" s="52"/>
      <c r="G472" s="45"/>
      <c r="H472" s="12"/>
      <c r="I472" s="12"/>
      <c r="J472" s="1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6.5" customHeight="1">
      <c r="A473" s="41"/>
      <c r="B473" s="50"/>
      <c r="C473" s="13"/>
      <c r="D473" s="29"/>
      <c r="E473" s="28"/>
      <c r="F473" s="52"/>
      <c r="G473" s="45"/>
      <c r="H473" s="12"/>
      <c r="I473" s="12"/>
      <c r="J473" s="1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2.75" customHeight="1">
      <c r="A474" s="64" t="s">
        <v>122</v>
      </c>
      <c r="B474" s="70" t="s">
        <v>82</v>
      </c>
      <c r="C474" s="47" t="s">
        <v>9</v>
      </c>
      <c r="D474" s="45">
        <f>D475+D476+D477</f>
        <v>163</v>
      </c>
      <c r="E474" s="45">
        <f>E475+E476+E477</f>
        <v>3067.05</v>
      </c>
      <c r="F474" s="45">
        <f>F475+F476+F477</f>
        <v>0</v>
      </c>
      <c r="G474" s="45">
        <f>F474/E474*100</f>
        <v>0</v>
      </c>
      <c r="H474" s="12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2.75" customHeight="1">
      <c r="A475" s="65"/>
      <c r="B475" s="80"/>
      <c r="C475" s="13" t="s">
        <v>6</v>
      </c>
      <c r="D475" s="29"/>
      <c r="E475" s="28">
        <v>542.51</v>
      </c>
      <c r="F475" s="28">
        <v>0</v>
      </c>
      <c r="G475" s="45">
        <f>F475/E475*100</f>
        <v>0</v>
      </c>
      <c r="H475" s="15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2.75" customHeight="1">
      <c r="A476" s="65"/>
      <c r="B476" s="80"/>
      <c r="C476" s="13" t="s">
        <v>7</v>
      </c>
      <c r="D476" s="57"/>
      <c r="E476" s="28">
        <v>2361.54</v>
      </c>
      <c r="F476" s="28">
        <v>0</v>
      </c>
      <c r="G476" s="45">
        <f>F476/E476*100</f>
        <v>0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2.75" customHeight="1">
      <c r="A477" s="65"/>
      <c r="B477" s="80"/>
      <c r="C477" s="13" t="s">
        <v>16</v>
      </c>
      <c r="D477" s="57">
        <v>163</v>
      </c>
      <c r="E477" s="28">
        <v>163</v>
      </c>
      <c r="F477" s="28">
        <v>0</v>
      </c>
      <c r="G477" s="45">
        <f>F477/E477*100</f>
        <v>0</v>
      </c>
      <c r="H477" s="15"/>
      <c r="I477" s="15"/>
      <c r="J477" s="15"/>
      <c r="K477" s="15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6.5" customHeight="1">
      <c r="A478" s="66"/>
      <c r="B478" s="81"/>
      <c r="C478" s="13" t="s">
        <v>13</v>
      </c>
      <c r="D478" s="29"/>
      <c r="E478" s="28"/>
      <c r="F478" s="28"/>
      <c r="G478" s="45"/>
      <c r="H478" s="12"/>
      <c r="I478" s="12"/>
      <c r="J478" s="1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6.5" customHeight="1">
      <c r="A479" s="41"/>
      <c r="B479" s="50"/>
      <c r="C479" s="13"/>
      <c r="D479" s="29"/>
      <c r="E479" s="28"/>
      <c r="F479" s="28"/>
      <c r="G479" s="45"/>
      <c r="H479" s="12"/>
      <c r="I479" s="12"/>
      <c r="J479" s="1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>
      <c r="A480" s="64" t="s">
        <v>123</v>
      </c>
      <c r="B480" s="79" t="s">
        <v>83</v>
      </c>
      <c r="C480" s="47" t="s">
        <v>9</v>
      </c>
      <c r="D480" s="45">
        <f>D481+D482+D484+D483</f>
        <v>27812.49</v>
      </c>
      <c r="E480" s="45">
        <f>E481+E482+E484+E483</f>
        <v>28246.710000000003</v>
      </c>
      <c r="F480" s="45">
        <f>F481+F482+F484+F483</f>
        <v>11005.130000000001</v>
      </c>
      <c r="G480" s="45">
        <f>F480/E480*100</f>
        <v>38.960749765193889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>
      <c r="A481" s="65"/>
      <c r="B481" s="74"/>
      <c r="C481" s="13" t="s">
        <v>6</v>
      </c>
      <c r="D481" s="28"/>
      <c r="E481" s="28"/>
      <c r="F481" s="28"/>
      <c r="G481" s="45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>
      <c r="A482" s="65"/>
      <c r="B482" s="74"/>
      <c r="C482" s="13" t="s">
        <v>10</v>
      </c>
      <c r="D482" s="28">
        <f t="shared" ref="D482:F483" si="23">D488+D494+D500+D506+D512+D518</f>
        <v>95</v>
      </c>
      <c r="E482" s="28">
        <f t="shared" si="23"/>
        <v>953.77</v>
      </c>
      <c r="F482" s="28">
        <f t="shared" si="23"/>
        <v>323.94</v>
      </c>
      <c r="G482" s="45">
        <f>F482/E482*100</f>
        <v>33.964163267873801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>
      <c r="A483" s="65"/>
      <c r="B483" s="74"/>
      <c r="C483" s="13" t="s">
        <v>16</v>
      </c>
      <c r="D483" s="28">
        <f t="shared" si="23"/>
        <v>27717.49</v>
      </c>
      <c r="E483" s="28">
        <f t="shared" si="23"/>
        <v>27292.940000000002</v>
      </c>
      <c r="F483" s="28">
        <f t="shared" si="23"/>
        <v>10681.19</v>
      </c>
      <c r="G483" s="45">
        <f>F483/E483*100</f>
        <v>39.135358814404015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4.25" customHeight="1">
      <c r="A484" s="66"/>
      <c r="B484" s="75"/>
      <c r="C484" s="13" t="s">
        <v>13</v>
      </c>
      <c r="D484" s="29"/>
      <c r="E484" s="28"/>
      <c r="F484" s="28"/>
      <c r="G484" s="45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4.25" customHeight="1">
      <c r="A485" s="41"/>
      <c r="B485" s="51"/>
      <c r="C485" s="13"/>
      <c r="D485" s="29"/>
      <c r="E485" s="28"/>
      <c r="F485" s="28"/>
      <c r="G485" s="45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2.75" customHeight="1">
      <c r="A486" s="64" t="s">
        <v>124</v>
      </c>
      <c r="B486" s="70" t="s">
        <v>84</v>
      </c>
      <c r="C486" s="47" t="s">
        <v>9</v>
      </c>
      <c r="D486" s="45">
        <f>D487+D488+D489</f>
        <v>25936.09</v>
      </c>
      <c r="E486" s="45">
        <f>E487+E488+E489</f>
        <v>26370.31</v>
      </c>
      <c r="F486" s="45">
        <f>F487+F488+F489</f>
        <v>10649.490000000002</v>
      </c>
      <c r="G486" s="45">
        <f>F486/E486*100</f>
        <v>40.384394419329922</v>
      </c>
      <c r="H486" s="12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2.75" customHeight="1">
      <c r="A487" s="65"/>
      <c r="B487" s="80"/>
      <c r="C487" s="13" t="s">
        <v>6</v>
      </c>
      <c r="D487" s="29"/>
      <c r="E487" s="28"/>
      <c r="F487" s="28"/>
      <c r="G487" s="45"/>
      <c r="H487" s="15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2.75" customHeight="1">
      <c r="A488" s="65"/>
      <c r="B488" s="80"/>
      <c r="C488" s="13" t="s">
        <v>7</v>
      </c>
      <c r="D488" s="57"/>
      <c r="E488" s="28">
        <v>858.77</v>
      </c>
      <c r="F488" s="28">
        <v>310.7</v>
      </c>
      <c r="G488" s="45">
        <f>F488/E488*100</f>
        <v>36.179652293396373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2.75" customHeight="1">
      <c r="A489" s="65"/>
      <c r="B489" s="80"/>
      <c r="C489" s="13" t="s">
        <v>16</v>
      </c>
      <c r="D489" s="57">
        <v>25936.09</v>
      </c>
      <c r="E489" s="28">
        <v>25511.54</v>
      </c>
      <c r="F489" s="28">
        <v>10338.790000000001</v>
      </c>
      <c r="G489" s="45">
        <f>F489/E489*100</f>
        <v>40.525934537860124</v>
      </c>
      <c r="H489" s="15"/>
      <c r="I489" s="15"/>
      <c r="J489" s="15"/>
      <c r="K489" s="15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6.5" customHeight="1">
      <c r="A490" s="66"/>
      <c r="B490" s="81"/>
      <c r="C490" s="13" t="s">
        <v>13</v>
      </c>
      <c r="D490" s="29"/>
      <c r="E490" s="28"/>
      <c r="F490" s="28"/>
      <c r="G490" s="45"/>
      <c r="H490" s="12"/>
      <c r="I490" s="12"/>
      <c r="J490" s="1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6.5" customHeight="1">
      <c r="A491" s="41"/>
      <c r="B491" s="50"/>
      <c r="C491" s="13"/>
      <c r="D491" s="29"/>
      <c r="E491" s="28"/>
      <c r="F491" s="28"/>
      <c r="G491" s="45"/>
      <c r="H491" s="12"/>
      <c r="I491" s="12"/>
      <c r="J491" s="1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2.75" customHeight="1">
      <c r="A492" s="64" t="s">
        <v>125</v>
      </c>
      <c r="B492" s="70" t="s">
        <v>85</v>
      </c>
      <c r="C492" s="47" t="s">
        <v>9</v>
      </c>
      <c r="D492" s="45">
        <f>D493+D494+D495</f>
        <v>0</v>
      </c>
      <c r="E492" s="45">
        <f>E493+E494+E495</f>
        <v>0</v>
      </c>
      <c r="F492" s="45">
        <f>F493+F494+F495</f>
        <v>0</v>
      </c>
      <c r="G492" s="45">
        <v>0</v>
      </c>
      <c r="H492" s="12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2.75" customHeight="1">
      <c r="A493" s="65"/>
      <c r="B493" s="80"/>
      <c r="C493" s="13" t="s">
        <v>6</v>
      </c>
      <c r="D493" s="29"/>
      <c r="E493" s="28"/>
      <c r="F493" s="28"/>
      <c r="G493" s="45"/>
      <c r="H493" s="15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2.75" customHeight="1">
      <c r="A494" s="65"/>
      <c r="B494" s="80"/>
      <c r="C494" s="13" t="s">
        <v>7</v>
      </c>
      <c r="D494" s="57"/>
      <c r="E494" s="28"/>
      <c r="F494" s="28"/>
      <c r="G494" s="45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2.75" customHeight="1">
      <c r="A495" s="65"/>
      <c r="B495" s="80"/>
      <c r="C495" s="13" t="s">
        <v>16</v>
      </c>
      <c r="D495" s="57"/>
      <c r="E495" s="28"/>
      <c r="F495" s="28"/>
      <c r="G495" s="45"/>
      <c r="H495" s="15"/>
      <c r="I495" s="15"/>
      <c r="J495" s="15"/>
      <c r="K495" s="15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6.5" customHeight="1">
      <c r="A496" s="66"/>
      <c r="B496" s="81"/>
      <c r="C496" s="13" t="s">
        <v>13</v>
      </c>
      <c r="D496" s="29"/>
      <c r="E496" s="28"/>
      <c r="F496" s="28"/>
      <c r="G496" s="45"/>
      <c r="H496" s="12"/>
      <c r="I496" s="12"/>
      <c r="J496" s="1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6.5" customHeight="1">
      <c r="A497" s="41"/>
      <c r="B497" s="50"/>
      <c r="C497" s="13"/>
      <c r="D497" s="29"/>
      <c r="E497" s="28"/>
      <c r="F497" s="28"/>
      <c r="G497" s="45"/>
      <c r="H497" s="12"/>
      <c r="I497" s="12"/>
      <c r="J497" s="1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2.75" customHeight="1">
      <c r="A498" s="64" t="s">
        <v>126</v>
      </c>
      <c r="B498" s="70" t="s">
        <v>86</v>
      </c>
      <c r="C498" s="47" t="s">
        <v>9</v>
      </c>
      <c r="D498" s="45">
        <f>D499+D500+D501</f>
        <v>400</v>
      </c>
      <c r="E498" s="45">
        <f>E499+E500+E501</f>
        <v>400</v>
      </c>
      <c r="F498" s="45">
        <f>F499+F500+F501</f>
        <v>0</v>
      </c>
      <c r="G498" s="45">
        <f>F498/E498*100</f>
        <v>0</v>
      </c>
      <c r="H498" s="12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2.75" customHeight="1">
      <c r="A499" s="65"/>
      <c r="B499" s="80"/>
      <c r="C499" s="13" t="s">
        <v>6</v>
      </c>
      <c r="D499" s="29"/>
      <c r="E499" s="28"/>
      <c r="F499" s="28"/>
      <c r="G499" s="45"/>
      <c r="H499" s="15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2.75" customHeight="1">
      <c r="A500" s="65"/>
      <c r="B500" s="80"/>
      <c r="C500" s="13" t="s">
        <v>7</v>
      </c>
      <c r="D500" s="57"/>
      <c r="E500" s="28"/>
      <c r="F500" s="28"/>
      <c r="G500" s="45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2.75" customHeight="1">
      <c r="A501" s="65"/>
      <c r="B501" s="80"/>
      <c r="C501" s="13" t="s">
        <v>16</v>
      </c>
      <c r="D501" s="57">
        <v>400</v>
      </c>
      <c r="E501" s="28">
        <v>400</v>
      </c>
      <c r="F501" s="28">
        <v>0</v>
      </c>
      <c r="G501" s="45">
        <f>F501/E501*100</f>
        <v>0</v>
      </c>
      <c r="H501" s="15"/>
      <c r="I501" s="15"/>
      <c r="J501" s="15"/>
      <c r="K501" s="15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37.5" customHeight="1">
      <c r="A502" s="66"/>
      <c r="B502" s="81"/>
      <c r="C502" s="13" t="s">
        <v>13</v>
      </c>
      <c r="D502" s="29"/>
      <c r="E502" s="28"/>
      <c r="F502" s="28"/>
      <c r="G502" s="45"/>
      <c r="H502" s="12"/>
      <c r="I502" s="12"/>
      <c r="J502" s="1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6.5" customHeight="1">
      <c r="A503" s="41"/>
      <c r="B503" s="50"/>
      <c r="C503" s="13"/>
      <c r="D503" s="29"/>
      <c r="E503" s="28"/>
      <c r="F503" s="28"/>
      <c r="G503" s="45"/>
      <c r="H503" s="12"/>
      <c r="I503" s="12"/>
      <c r="J503" s="1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>
      <c r="A504" s="64" t="s">
        <v>127</v>
      </c>
      <c r="B504" s="79" t="s">
        <v>88</v>
      </c>
      <c r="C504" s="47" t="s">
        <v>9</v>
      </c>
      <c r="D504" s="45">
        <f>D505+D506+D507</f>
        <v>105</v>
      </c>
      <c r="E504" s="45">
        <f>E505+E506+E507</f>
        <v>115</v>
      </c>
      <c r="F504" s="45">
        <f>F505+F506+F507</f>
        <v>13.24</v>
      </c>
      <c r="G504" s="45">
        <f t="shared" ref="G504:G572" si="24">F504/E504*100</f>
        <v>11.513043478260871</v>
      </c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>
      <c r="A505" s="65"/>
      <c r="B505" s="74"/>
      <c r="C505" s="13" t="s">
        <v>6</v>
      </c>
      <c r="D505" s="29"/>
      <c r="E505" s="28"/>
      <c r="F505" s="28"/>
      <c r="G505" s="45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>
      <c r="A506" s="65"/>
      <c r="B506" s="74"/>
      <c r="C506" s="13" t="s">
        <v>10</v>
      </c>
      <c r="D506" s="29">
        <v>95</v>
      </c>
      <c r="E506" s="28">
        <v>95</v>
      </c>
      <c r="F506" s="28">
        <v>13.24</v>
      </c>
      <c r="G506" s="45">
        <f t="shared" si="24"/>
        <v>13.936842105263159</v>
      </c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>
      <c r="A507" s="65"/>
      <c r="B507" s="74"/>
      <c r="C507" s="13" t="s">
        <v>16</v>
      </c>
      <c r="D507" s="29">
        <v>10</v>
      </c>
      <c r="E507" s="28">
        <v>20</v>
      </c>
      <c r="F507" s="28">
        <v>0</v>
      </c>
      <c r="G507" s="45">
        <f t="shared" si="24"/>
        <v>0</v>
      </c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7.25" customHeight="1">
      <c r="A508" s="66"/>
      <c r="B508" s="75"/>
      <c r="C508" s="13" t="s">
        <v>13</v>
      </c>
      <c r="D508" s="29"/>
      <c r="E508" s="28"/>
      <c r="F508" s="28"/>
      <c r="G508" s="45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7.25" customHeight="1">
      <c r="A509" s="41"/>
      <c r="B509" s="51"/>
      <c r="C509" s="13"/>
      <c r="D509" s="29"/>
      <c r="E509" s="28"/>
      <c r="F509" s="28"/>
      <c r="G509" s="45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2.75" customHeight="1">
      <c r="A510" s="64" t="s">
        <v>128</v>
      </c>
      <c r="B510" s="70" t="s">
        <v>87</v>
      </c>
      <c r="C510" s="47" t="s">
        <v>9</v>
      </c>
      <c r="D510" s="45">
        <f>D511+D512+D513</f>
        <v>1371.4</v>
      </c>
      <c r="E510" s="45">
        <f>E511+E512+E513</f>
        <v>1341.4</v>
      </c>
      <c r="F510" s="45">
        <f>F511+F512+F513</f>
        <v>342.4</v>
      </c>
      <c r="G510" s="45">
        <f t="shared" si="24"/>
        <v>25.525570299686891</v>
      </c>
      <c r="H510" s="12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2.75" customHeight="1">
      <c r="A511" s="65"/>
      <c r="B511" s="80"/>
      <c r="C511" s="13" t="s">
        <v>6</v>
      </c>
      <c r="D511" s="29"/>
      <c r="E511" s="28"/>
      <c r="F511" s="28"/>
      <c r="G511" s="45"/>
      <c r="H511" s="15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2.75" customHeight="1">
      <c r="A512" s="65"/>
      <c r="B512" s="80"/>
      <c r="C512" s="13" t="s">
        <v>7</v>
      </c>
      <c r="D512" s="57"/>
      <c r="E512" s="28"/>
      <c r="F512" s="28"/>
      <c r="G512" s="45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2.75" customHeight="1">
      <c r="A513" s="65"/>
      <c r="B513" s="80"/>
      <c r="C513" s="13" t="s">
        <v>16</v>
      </c>
      <c r="D513" s="57">
        <v>1371.4</v>
      </c>
      <c r="E513" s="28">
        <v>1341.4</v>
      </c>
      <c r="F513" s="28">
        <v>342.4</v>
      </c>
      <c r="G513" s="45">
        <f t="shared" si="24"/>
        <v>25.525570299686891</v>
      </c>
      <c r="H513" s="15"/>
      <c r="I513" s="15"/>
      <c r="J513" s="15"/>
      <c r="K513" s="15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6.5" customHeight="1">
      <c r="A514" s="66"/>
      <c r="B514" s="81"/>
      <c r="C514" s="13" t="s">
        <v>13</v>
      </c>
      <c r="D514" s="29"/>
      <c r="E514" s="28"/>
      <c r="F514" s="28"/>
      <c r="G514" s="45"/>
      <c r="H514" s="12"/>
      <c r="I514" s="12"/>
      <c r="J514" s="1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6.5" customHeight="1">
      <c r="A515" s="41"/>
      <c r="B515" s="50"/>
      <c r="C515" s="13"/>
      <c r="D515" s="29"/>
      <c r="E515" s="28"/>
      <c r="F515" s="28"/>
      <c r="G515" s="45"/>
      <c r="H515" s="12"/>
      <c r="I515" s="12"/>
      <c r="J515" s="1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2.75" customHeight="1">
      <c r="A516" s="64" t="s">
        <v>129</v>
      </c>
      <c r="B516" s="70" t="s">
        <v>213</v>
      </c>
      <c r="C516" s="47" t="s">
        <v>9</v>
      </c>
      <c r="D516" s="45">
        <v>0</v>
      </c>
      <c r="E516" s="45">
        <f>E517+E518+E519</f>
        <v>20</v>
      </c>
      <c r="F516" s="45">
        <f>F517+F518+F519</f>
        <v>0</v>
      </c>
      <c r="G516" s="45">
        <f>F516/E516*100</f>
        <v>0</v>
      </c>
      <c r="H516" s="12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2.75" customHeight="1">
      <c r="A517" s="65"/>
      <c r="B517" s="80"/>
      <c r="C517" s="13" t="s">
        <v>6</v>
      </c>
      <c r="D517" s="29"/>
      <c r="E517" s="28"/>
      <c r="F517" s="28"/>
      <c r="G517" s="45"/>
      <c r="H517" s="15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2.75" customHeight="1">
      <c r="A518" s="65"/>
      <c r="B518" s="80"/>
      <c r="C518" s="13" t="s">
        <v>7</v>
      </c>
      <c r="D518" s="57"/>
      <c r="E518" s="28"/>
      <c r="F518" s="28"/>
      <c r="G518" s="45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2.75" customHeight="1">
      <c r="A519" s="65"/>
      <c r="B519" s="80"/>
      <c r="C519" s="13" t="s">
        <v>16</v>
      </c>
      <c r="D519" s="57">
        <v>0</v>
      </c>
      <c r="E519" s="28">
        <v>20</v>
      </c>
      <c r="F519" s="28">
        <v>0</v>
      </c>
      <c r="G519" s="45">
        <f>F519/E519*100</f>
        <v>0</v>
      </c>
      <c r="H519" s="15"/>
      <c r="I519" s="15"/>
      <c r="J519" s="15"/>
      <c r="K519" s="15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6.5" customHeight="1">
      <c r="A520" s="66"/>
      <c r="B520" s="81"/>
      <c r="C520" s="13" t="s">
        <v>13</v>
      </c>
      <c r="D520" s="29"/>
      <c r="E520" s="28"/>
      <c r="F520" s="28"/>
      <c r="G520" s="45"/>
      <c r="H520" s="12"/>
      <c r="I520" s="12"/>
      <c r="J520" s="1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6.5" customHeight="1">
      <c r="A521" s="41"/>
      <c r="B521" s="50"/>
      <c r="C521" s="13"/>
      <c r="D521" s="29"/>
      <c r="E521" s="28"/>
      <c r="F521" s="28"/>
      <c r="G521" s="45"/>
      <c r="H521" s="12"/>
      <c r="I521" s="12"/>
      <c r="J521" s="1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>
      <c r="A522" s="64" t="s">
        <v>130</v>
      </c>
      <c r="B522" s="79" t="s">
        <v>45</v>
      </c>
      <c r="C522" s="47" t="s">
        <v>9</v>
      </c>
      <c r="D522" s="45">
        <f>D524+D525+D523</f>
        <v>148833.79999999999</v>
      </c>
      <c r="E522" s="45">
        <f>E524+E525+E523</f>
        <v>167041.37</v>
      </c>
      <c r="F522" s="45">
        <f>F524+F525+F523</f>
        <v>68187.87</v>
      </c>
      <c r="G522" s="45">
        <f t="shared" si="24"/>
        <v>40.820947529345574</v>
      </c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>
      <c r="A523" s="65"/>
      <c r="B523" s="74"/>
      <c r="C523" s="13" t="s">
        <v>6</v>
      </c>
      <c r="D523" s="28">
        <f t="shared" ref="D523:F525" si="25">D529+D535+D541</f>
        <v>248.4</v>
      </c>
      <c r="E523" s="28">
        <f t="shared" si="25"/>
        <v>248.4</v>
      </c>
      <c r="F523" s="28">
        <f t="shared" si="25"/>
        <v>128</v>
      </c>
      <c r="G523" s="45">
        <f t="shared" si="24"/>
        <v>51.529790660225437</v>
      </c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>
      <c r="A524" s="65"/>
      <c r="B524" s="74"/>
      <c r="C524" s="13" t="s">
        <v>10</v>
      </c>
      <c r="D524" s="28">
        <f t="shared" si="25"/>
        <v>2388.31</v>
      </c>
      <c r="E524" s="28">
        <f t="shared" si="25"/>
        <v>8424.68</v>
      </c>
      <c r="F524" s="28">
        <f t="shared" si="25"/>
        <v>2688.66</v>
      </c>
      <c r="G524" s="45">
        <f t="shared" si="24"/>
        <v>31.914090505514746</v>
      </c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>
      <c r="A525" s="65"/>
      <c r="B525" s="74"/>
      <c r="C525" s="13" t="s">
        <v>16</v>
      </c>
      <c r="D525" s="28">
        <f t="shared" si="25"/>
        <v>146197.09</v>
      </c>
      <c r="E525" s="28">
        <f t="shared" si="25"/>
        <v>158368.29</v>
      </c>
      <c r="F525" s="28">
        <f t="shared" si="25"/>
        <v>65371.21</v>
      </c>
      <c r="G525" s="45">
        <f t="shared" si="24"/>
        <v>41.277966693963798</v>
      </c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4.25" customHeight="1">
      <c r="A526" s="66"/>
      <c r="B526" s="75"/>
      <c r="C526" s="13" t="s">
        <v>13</v>
      </c>
      <c r="D526" s="29"/>
      <c r="E526" s="28"/>
      <c r="F526" s="28"/>
      <c r="G526" s="45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4.25" customHeight="1">
      <c r="A527" s="41"/>
      <c r="B527" s="51"/>
      <c r="C527" s="13"/>
      <c r="D527" s="29"/>
      <c r="E527" s="28"/>
      <c r="F527" s="28"/>
      <c r="G527" s="45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2.75" customHeight="1">
      <c r="A528" s="64" t="s">
        <v>131</v>
      </c>
      <c r="B528" s="70" t="s">
        <v>89</v>
      </c>
      <c r="C528" s="47" t="s">
        <v>9</v>
      </c>
      <c r="D528" s="45">
        <f>D529+D530+D531</f>
        <v>127389.92</v>
      </c>
      <c r="E528" s="45">
        <f>E529+E530+E531</f>
        <v>134071.80000000002</v>
      </c>
      <c r="F528" s="45">
        <f>F529+F530+F531</f>
        <v>62532.15</v>
      </c>
      <c r="G528" s="45">
        <f t="shared" si="24"/>
        <v>46.640792470899918</v>
      </c>
      <c r="H528" s="12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2.75" customHeight="1">
      <c r="A529" s="65"/>
      <c r="B529" s="80"/>
      <c r="C529" s="13" t="s">
        <v>6</v>
      </c>
      <c r="D529" s="29"/>
      <c r="E529" s="28"/>
      <c r="F529" s="28"/>
      <c r="G529" s="45"/>
      <c r="H529" s="15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2.75" customHeight="1">
      <c r="A530" s="65"/>
      <c r="B530" s="80"/>
      <c r="C530" s="13" t="s">
        <v>7</v>
      </c>
      <c r="D530" s="57"/>
      <c r="E530" s="28">
        <v>5910.31</v>
      </c>
      <c r="F530" s="28">
        <v>1516.03</v>
      </c>
      <c r="G530" s="45">
        <f>F530/E530*100</f>
        <v>25.650600391519223</v>
      </c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2.75" customHeight="1">
      <c r="A531" s="65"/>
      <c r="B531" s="80"/>
      <c r="C531" s="13" t="s">
        <v>16</v>
      </c>
      <c r="D531" s="57">
        <v>127389.92</v>
      </c>
      <c r="E531" s="28">
        <v>128161.49</v>
      </c>
      <c r="F531" s="28">
        <v>61016.12</v>
      </c>
      <c r="G531" s="45">
        <f t="shared" si="24"/>
        <v>47.608778580835789</v>
      </c>
      <c r="H531" s="15"/>
      <c r="I531" s="15"/>
      <c r="J531" s="15"/>
      <c r="K531" s="15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6.5" customHeight="1">
      <c r="A532" s="66"/>
      <c r="B532" s="81"/>
      <c r="C532" s="13" t="s">
        <v>13</v>
      </c>
      <c r="D532" s="29"/>
      <c r="E532" s="28"/>
      <c r="F532" s="28"/>
      <c r="G532" s="45"/>
      <c r="H532" s="12"/>
      <c r="I532" s="12"/>
      <c r="J532" s="1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6.5" customHeight="1">
      <c r="A533" s="41"/>
      <c r="B533" s="50"/>
      <c r="C533" s="13"/>
      <c r="D533" s="29"/>
      <c r="E533" s="28"/>
      <c r="F533" s="28"/>
      <c r="G533" s="45"/>
      <c r="H533" s="12"/>
      <c r="I533" s="12"/>
      <c r="J533" s="1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2.75" customHeight="1">
      <c r="A534" s="64" t="s">
        <v>132</v>
      </c>
      <c r="B534" s="70" t="s">
        <v>90</v>
      </c>
      <c r="C534" s="47" t="s">
        <v>9</v>
      </c>
      <c r="D534" s="45">
        <f>D535+D536+D537</f>
        <v>2356.2399999999998</v>
      </c>
      <c r="E534" s="45">
        <f>E535+E536+E537</f>
        <v>3376.07</v>
      </c>
      <c r="F534" s="45">
        <f>F535+F536+F537</f>
        <v>1151.17</v>
      </c>
      <c r="G534" s="45">
        <f t="shared" si="24"/>
        <v>34.097930433906882</v>
      </c>
      <c r="H534" s="12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2.75" customHeight="1">
      <c r="A535" s="65"/>
      <c r="B535" s="80"/>
      <c r="C535" s="13" t="s">
        <v>6</v>
      </c>
      <c r="D535" s="29"/>
      <c r="E535" s="28"/>
      <c r="F535" s="28"/>
      <c r="G535" s="45"/>
      <c r="H535" s="15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2.75" customHeight="1">
      <c r="A536" s="65"/>
      <c r="B536" s="80"/>
      <c r="C536" s="13" t="s">
        <v>7</v>
      </c>
      <c r="D536" s="57"/>
      <c r="E536" s="28"/>
      <c r="F536" s="28"/>
      <c r="G536" s="45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2.75" customHeight="1">
      <c r="A537" s="65"/>
      <c r="B537" s="80"/>
      <c r="C537" s="13" t="s">
        <v>16</v>
      </c>
      <c r="D537" s="57">
        <v>2356.2399999999998</v>
      </c>
      <c r="E537" s="28">
        <v>3376.07</v>
      </c>
      <c r="F537" s="28">
        <v>1151.17</v>
      </c>
      <c r="G537" s="45">
        <f t="shared" si="24"/>
        <v>34.097930433906882</v>
      </c>
      <c r="H537" s="15"/>
      <c r="I537" s="15"/>
      <c r="J537" s="15"/>
      <c r="K537" s="15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6.5" customHeight="1">
      <c r="A538" s="66"/>
      <c r="B538" s="81"/>
      <c r="C538" s="13" t="s">
        <v>13</v>
      </c>
      <c r="D538" s="29"/>
      <c r="E538" s="28"/>
      <c r="F538" s="28"/>
      <c r="G538" s="45"/>
      <c r="H538" s="12"/>
      <c r="I538" s="12"/>
      <c r="J538" s="1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6.5" customHeight="1">
      <c r="A539" s="41"/>
      <c r="B539" s="50"/>
      <c r="C539" s="13"/>
      <c r="D539" s="29"/>
      <c r="E539" s="28"/>
      <c r="F539" s="28"/>
      <c r="G539" s="45"/>
      <c r="H539" s="12"/>
      <c r="I539" s="12"/>
      <c r="J539" s="1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2.75" customHeight="1">
      <c r="A540" s="64" t="s">
        <v>133</v>
      </c>
      <c r="B540" s="70" t="s">
        <v>91</v>
      </c>
      <c r="C540" s="47" t="s">
        <v>9</v>
      </c>
      <c r="D540" s="45">
        <f>D541+D542+D543</f>
        <v>19087.64</v>
      </c>
      <c r="E540" s="45">
        <f>E541+E542+E543</f>
        <v>29593.5</v>
      </c>
      <c r="F540" s="45">
        <f>F541+F542+F543</f>
        <v>4504.55</v>
      </c>
      <c r="G540" s="45">
        <f t="shared" si="24"/>
        <v>15.22141686518999</v>
      </c>
      <c r="H540" s="12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2.75" customHeight="1">
      <c r="A541" s="65"/>
      <c r="B541" s="80"/>
      <c r="C541" s="13" t="s">
        <v>6</v>
      </c>
      <c r="D541" s="29">
        <v>248.4</v>
      </c>
      <c r="E541" s="28">
        <v>248.4</v>
      </c>
      <c r="F541" s="28">
        <v>128</v>
      </c>
      <c r="G541" s="45">
        <f t="shared" si="24"/>
        <v>51.529790660225437</v>
      </c>
      <c r="H541" s="15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2.75" customHeight="1">
      <c r="A542" s="65"/>
      <c r="B542" s="80"/>
      <c r="C542" s="13" t="s">
        <v>7</v>
      </c>
      <c r="D542" s="57">
        <v>2388.31</v>
      </c>
      <c r="E542" s="28">
        <v>2514.37</v>
      </c>
      <c r="F542" s="28">
        <v>1172.6300000000001</v>
      </c>
      <c r="G542" s="45">
        <f t="shared" si="24"/>
        <v>46.637129778035856</v>
      </c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2.75" customHeight="1">
      <c r="A543" s="65"/>
      <c r="B543" s="80"/>
      <c r="C543" s="13" t="s">
        <v>16</v>
      </c>
      <c r="D543" s="57">
        <f>10459.07+5991.86</f>
        <v>16450.93</v>
      </c>
      <c r="E543" s="28">
        <v>26830.73</v>
      </c>
      <c r="F543" s="28">
        <v>3203.92</v>
      </c>
      <c r="G543" s="45">
        <f t="shared" si="24"/>
        <v>11.941233056275397</v>
      </c>
      <c r="H543" s="15"/>
      <c r="I543" s="15"/>
      <c r="J543" s="15"/>
      <c r="K543" s="15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6.5" customHeight="1">
      <c r="A544" s="66"/>
      <c r="B544" s="81"/>
      <c r="C544" s="13" t="s">
        <v>13</v>
      </c>
      <c r="D544" s="29"/>
      <c r="E544" s="28"/>
      <c r="F544" s="28"/>
      <c r="G544" s="45"/>
      <c r="H544" s="12"/>
      <c r="I544" s="12"/>
      <c r="J544" s="1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>
      <c r="A545" s="42"/>
      <c r="B545" s="44"/>
      <c r="C545" s="13"/>
      <c r="D545" s="29"/>
      <c r="E545" s="28"/>
      <c r="F545" s="28"/>
      <c r="G545" s="45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>
      <c r="A546" s="64" t="s">
        <v>105</v>
      </c>
      <c r="B546" s="73" t="s">
        <v>92</v>
      </c>
      <c r="C546" s="47" t="s">
        <v>9</v>
      </c>
      <c r="D546" s="45">
        <f>D547+D548+D549+D550</f>
        <v>814489.65</v>
      </c>
      <c r="E546" s="45">
        <f>E547+E548+E549</f>
        <v>46104.270000000004</v>
      </c>
      <c r="F546" s="45">
        <f>F547+F548+F549</f>
        <v>12822.08</v>
      </c>
      <c r="G546" s="45">
        <f t="shared" si="24"/>
        <v>27.811046569005427</v>
      </c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>
      <c r="A547" s="65"/>
      <c r="B547" s="74"/>
      <c r="C547" s="13" t="s">
        <v>6</v>
      </c>
      <c r="D547" s="29">
        <f t="shared" ref="D547:F549" si="26">D553+D577</f>
        <v>10425.17</v>
      </c>
      <c r="E547" s="29">
        <f t="shared" si="26"/>
        <v>14160.16</v>
      </c>
      <c r="F547" s="29">
        <f t="shared" si="26"/>
        <v>0</v>
      </c>
      <c r="G547" s="45">
        <f t="shared" si="24"/>
        <v>0</v>
      </c>
    </row>
    <row r="548" spans="1:24">
      <c r="A548" s="65"/>
      <c r="B548" s="74"/>
      <c r="C548" s="13" t="s">
        <v>10</v>
      </c>
      <c r="D548" s="29">
        <f t="shared" si="26"/>
        <v>21517.85</v>
      </c>
      <c r="E548" s="29">
        <f t="shared" si="26"/>
        <v>22124.61</v>
      </c>
      <c r="F548" s="29">
        <f t="shared" si="26"/>
        <v>7422.18</v>
      </c>
      <c r="G548" s="45">
        <f t="shared" si="24"/>
        <v>33.547167611090096</v>
      </c>
    </row>
    <row r="549" spans="1:24">
      <c r="A549" s="65"/>
      <c r="B549" s="74"/>
      <c r="C549" s="13" t="s">
        <v>16</v>
      </c>
      <c r="D549" s="29">
        <f t="shared" si="26"/>
        <v>10526.63</v>
      </c>
      <c r="E549" s="29">
        <f t="shared" si="26"/>
        <v>9819.5</v>
      </c>
      <c r="F549" s="29">
        <f t="shared" si="26"/>
        <v>5399.9</v>
      </c>
      <c r="G549" s="45">
        <f t="shared" si="24"/>
        <v>54.991598350221494</v>
      </c>
    </row>
    <row r="550" spans="1:24">
      <c r="A550" s="66"/>
      <c r="B550" s="75"/>
      <c r="C550" s="13" t="s">
        <v>13</v>
      </c>
      <c r="D550" s="29">
        <f>D556+D580</f>
        <v>772020</v>
      </c>
      <c r="E550" s="28"/>
      <c r="F550" s="28"/>
      <c r="G550" s="45"/>
    </row>
    <row r="551" spans="1:24">
      <c r="A551" s="39"/>
      <c r="B551" s="22"/>
      <c r="C551" s="13"/>
      <c r="D551" s="29"/>
      <c r="E551" s="28"/>
      <c r="F551" s="28"/>
      <c r="G551" s="45"/>
    </row>
    <row r="552" spans="1:24">
      <c r="A552" s="64" t="s">
        <v>110</v>
      </c>
      <c r="B552" s="79" t="s">
        <v>93</v>
      </c>
      <c r="C552" s="47" t="s">
        <v>9</v>
      </c>
      <c r="D552" s="45">
        <f>D553+D554+D555</f>
        <v>30722.43</v>
      </c>
      <c r="E552" s="45">
        <f>E553+E554+E555</f>
        <v>34783.370000000003</v>
      </c>
      <c r="F552" s="45">
        <f>F553+F554+F555</f>
        <v>6823.33</v>
      </c>
      <c r="G552" s="45">
        <f t="shared" si="24"/>
        <v>19.616644390695896</v>
      </c>
    </row>
    <row r="553" spans="1:24">
      <c r="A553" s="65"/>
      <c r="B553" s="74"/>
      <c r="C553" s="13" t="s">
        <v>6</v>
      </c>
      <c r="D553" s="28">
        <f t="shared" ref="D553:F555" si="27">D559+D565+D571</f>
        <v>10425.17</v>
      </c>
      <c r="E553" s="28">
        <f>E559+E565+E571</f>
        <v>14160.16</v>
      </c>
      <c r="F553" s="28">
        <f t="shared" si="27"/>
        <v>0</v>
      </c>
      <c r="G553" s="45">
        <f t="shared" si="24"/>
        <v>0</v>
      </c>
    </row>
    <row r="554" spans="1:24">
      <c r="A554" s="65"/>
      <c r="B554" s="74"/>
      <c r="C554" s="13" t="s">
        <v>10</v>
      </c>
      <c r="D554" s="28">
        <f t="shared" si="27"/>
        <v>19491.43</v>
      </c>
      <c r="E554" s="28">
        <f>E560+E566+E572</f>
        <v>19817.38</v>
      </c>
      <c r="F554" s="28">
        <f t="shared" si="27"/>
        <v>6459.79</v>
      </c>
      <c r="G554" s="45">
        <f t="shared" si="24"/>
        <v>32.596589458344141</v>
      </c>
    </row>
    <row r="555" spans="1:24">
      <c r="A555" s="65"/>
      <c r="B555" s="74"/>
      <c r="C555" s="13" t="s">
        <v>16</v>
      </c>
      <c r="D555" s="28">
        <f t="shared" si="27"/>
        <v>805.83</v>
      </c>
      <c r="E555" s="28">
        <f t="shared" si="27"/>
        <v>805.83</v>
      </c>
      <c r="F555" s="28">
        <f t="shared" si="27"/>
        <v>363.54</v>
      </c>
      <c r="G555" s="45">
        <f t="shared" si="24"/>
        <v>45.113733665909685</v>
      </c>
    </row>
    <row r="556" spans="1:24" ht="26.25" customHeight="1">
      <c r="A556" s="66"/>
      <c r="B556" s="75"/>
      <c r="C556" s="13" t="s">
        <v>13</v>
      </c>
      <c r="D556" s="28">
        <f>D562+D568+D574</f>
        <v>772020</v>
      </c>
      <c r="E556" s="28"/>
      <c r="F556" s="28"/>
      <c r="G556" s="45"/>
    </row>
    <row r="557" spans="1:24" ht="11.25" customHeight="1">
      <c r="A557" s="41"/>
      <c r="B557" s="51"/>
      <c r="C557" s="13"/>
      <c r="D557" s="28"/>
      <c r="E557" s="28"/>
      <c r="F557" s="28"/>
      <c r="G557" s="45"/>
    </row>
    <row r="558" spans="1:24" ht="12.75" customHeight="1">
      <c r="A558" s="64" t="s">
        <v>113</v>
      </c>
      <c r="B558" s="70" t="s">
        <v>94</v>
      </c>
      <c r="C558" s="47" t="s">
        <v>9</v>
      </c>
      <c r="D558" s="45">
        <f>D559+D560+D561+D562</f>
        <v>783883.4</v>
      </c>
      <c r="E558" s="45">
        <f>E560+E561+E559</f>
        <v>15950.710000000001</v>
      </c>
      <c r="F558" s="45">
        <f>F560+F561+F559</f>
        <v>423.33000000000004</v>
      </c>
      <c r="G558" s="45">
        <f t="shared" si="24"/>
        <v>2.6539884431476719</v>
      </c>
      <c r="H558" s="12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2.75" customHeight="1">
      <c r="A559" s="65"/>
      <c r="B559" s="80"/>
      <c r="C559" s="13" t="s">
        <v>6</v>
      </c>
      <c r="D559" s="29">
        <v>10337.92</v>
      </c>
      <c r="E559" s="28">
        <v>14097.69</v>
      </c>
      <c r="F559" s="28">
        <v>0</v>
      </c>
      <c r="G559" s="45">
        <f t="shared" si="24"/>
        <v>0</v>
      </c>
      <c r="H559" s="15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2.75" customHeight="1">
      <c r="A560" s="65"/>
      <c r="B560" s="80"/>
      <c r="C560" s="13" t="s">
        <v>7</v>
      </c>
      <c r="D560" s="57">
        <v>719.65</v>
      </c>
      <c r="E560" s="28">
        <v>1047.19</v>
      </c>
      <c r="F560" s="28">
        <v>59.79</v>
      </c>
      <c r="G560" s="45">
        <f t="shared" si="24"/>
        <v>5.7095655993659218</v>
      </c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2.75" customHeight="1">
      <c r="A561" s="65"/>
      <c r="B561" s="80"/>
      <c r="C561" s="13" t="s">
        <v>16</v>
      </c>
      <c r="D561" s="57">
        <v>805.83</v>
      </c>
      <c r="E561" s="28">
        <v>805.83</v>
      </c>
      <c r="F561" s="28">
        <v>363.54</v>
      </c>
      <c r="G561" s="45">
        <f t="shared" si="24"/>
        <v>45.113733665909685</v>
      </c>
      <c r="H561" s="15"/>
      <c r="I561" s="15"/>
      <c r="J561" s="15"/>
      <c r="K561" s="15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6.5" customHeight="1">
      <c r="A562" s="66"/>
      <c r="B562" s="81"/>
      <c r="C562" s="13" t="s">
        <v>13</v>
      </c>
      <c r="D562" s="29">
        <v>772020</v>
      </c>
      <c r="E562" s="28"/>
      <c r="F562" s="28"/>
      <c r="G562" s="45"/>
      <c r="H562" s="12"/>
      <c r="I562" s="12"/>
      <c r="J562" s="1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1.25" customHeight="1">
      <c r="A563" s="41"/>
      <c r="B563" s="50"/>
      <c r="C563" s="13"/>
      <c r="D563" s="29"/>
      <c r="E563" s="28"/>
      <c r="F563" s="28"/>
      <c r="G563" s="45"/>
      <c r="H563" s="12"/>
      <c r="I563" s="12"/>
      <c r="J563" s="1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2.75" customHeight="1">
      <c r="A564" s="64" t="s">
        <v>114</v>
      </c>
      <c r="B564" s="70" t="s">
        <v>95</v>
      </c>
      <c r="C564" s="47" t="s">
        <v>9</v>
      </c>
      <c r="D564" s="45">
        <f>D566+D565</f>
        <v>2809.3100000000004</v>
      </c>
      <c r="E564" s="45">
        <f>E566+E565</f>
        <v>2782.94</v>
      </c>
      <c r="F564" s="45">
        <f>F566+F565</f>
        <v>0</v>
      </c>
      <c r="G564" s="45">
        <f t="shared" si="24"/>
        <v>0</v>
      </c>
      <c r="H564" s="12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2.75" customHeight="1">
      <c r="A565" s="65"/>
      <c r="B565" s="80"/>
      <c r="C565" s="13" t="s">
        <v>6</v>
      </c>
      <c r="D565" s="29">
        <v>40.51</v>
      </c>
      <c r="E565" s="28">
        <v>15.73</v>
      </c>
      <c r="F565" s="45">
        <f>F567+F566</f>
        <v>0</v>
      </c>
      <c r="G565" s="45">
        <f t="shared" si="24"/>
        <v>0</v>
      </c>
      <c r="H565" s="15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2.75" customHeight="1">
      <c r="A566" s="65"/>
      <c r="B566" s="80"/>
      <c r="C566" s="13" t="s">
        <v>7</v>
      </c>
      <c r="D566" s="57">
        <v>2768.8</v>
      </c>
      <c r="E566" s="28">
        <v>2767.21</v>
      </c>
      <c r="F566" s="45">
        <f>F568+F567</f>
        <v>0</v>
      </c>
      <c r="G566" s="45">
        <f t="shared" si="24"/>
        <v>0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2.75" customHeight="1">
      <c r="A567" s="65"/>
      <c r="B567" s="80"/>
      <c r="C567" s="13" t="s">
        <v>16</v>
      </c>
      <c r="D567" s="57"/>
      <c r="E567" s="28"/>
      <c r="F567" s="28"/>
      <c r="G567" s="45"/>
      <c r="H567" s="15"/>
      <c r="I567" s="15"/>
      <c r="J567" s="15"/>
      <c r="K567" s="15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6.5" customHeight="1">
      <c r="A568" s="66"/>
      <c r="B568" s="81"/>
      <c r="C568" s="13" t="s">
        <v>13</v>
      </c>
      <c r="D568" s="29"/>
      <c r="E568" s="28"/>
      <c r="F568" s="28"/>
      <c r="G568" s="45"/>
      <c r="H568" s="12"/>
      <c r="I568" s="12"/>
      <c r="J568" s="1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4.25" customHeight="1">
      <c r="A569" s="41"/>
      <c r="B569" s="50"/>
      <c r="C569" s="13"/>
      <c r="D569" s="29"/>
      <c r="E569" s="28"/>
      <c r="F569" s="28"/>
      <c r="G569" s="45"/>
      <c r="H569" s="12"/>
      <c r="I569" s="12"/>
      <c r="J569" s="1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2.75" customHeight="1">
      <c r="A570" s="64" t="s">
        <v>115</v>
      </c>
      <c r="B570" s="70" t="s">
        <v>96</v>
      </c>
      <c r="C570" s="47" t="s">
        <v>9</v>
      </c>
      <c r="D570" s="45">
        <f>D571+D572</f>
        <v>16049.72</v>
      </c>
      <c r="E570" s="45">
        <f>E571+E572</f>
        <v>16049.72</v>
      </c>
      <c r="F570" s="45">
        <f>F571+F572</f>
        <v>6400</v>
      </c>
      <c r="G570" s="45">
        <f t="shared" si="24"/>
        <v>39.876085065658465</v>
      </c>
      <c r="H570" s="12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2.75" customHeight="1">
      <c r="A571" s="65"/>
      <c r="B571" s="80"/>
      <c r="C571" s="13" t="s">
        <v>6</v>
      </c>
      <c r="D571" s="29">
        <v>46.74</v>
      </c>
      <c r="E571" s="28">
        <v>46.74</v>
      </c>
      <c r="F571" s="28">
        <v>0</v>
      </c>
      <c r="G571" s="45">
        <f t="shared" si="24"/>
        <v>0</v>
      </c>
      <c r="H571" s="15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2.75" customHeight="1">
      <c r="A572" s="65"/>
      <c r="B572" s="80"/>
      <c r="C572" s="13" t="s">
        <v>7</v>
      </c>
      <c r="D572" s="57">
        <v>16002.98</v>
      </c>
      <c r="E572" s="28">
        <v>16002.98</v>
      </c>
      <c r="F572" s="28">
        <v>6400</v>
      </c>
      <c r="G572" s="45">
        <f t="shared" si="24"/>
        <v>39.992551387304118</v>
      </c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2.75" customHeight="1">
      <c r="A573" s="65"/>
      <c r="B573" s="80"/>
      <c r="C573" s="13" t="s">
        <v>16</v>
      </c>
      <c r="D573" s="57"/>
      <c r="E573" s="28"/>
      <c r="F573" s="28"/>
      <c r="G573" s="45"/>
      <c r="H573" s="15"/>
      <c r="I573" s="15"/>
      <c r="J573" s="15"/>
      <c r="K573" s="15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6.5" customHeight="1">
      <c r="A574" s="66"/>
      <c r="B574" s="81"/>
      <c r="C574" s="13" t="s">
        <v>13</v>
      </c>
      <c r="D574" s="29"/>
      <c r="E574" s="28"/>
      <c r="F574" s="28"/>
      <c r="G574" s="45"/>
      <c r="H574" s="12"/>
      <c r="I574" s="12"/>
      <c r="J574" s="1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>
      <c r="A575" s="39"/>
      <c r="B575" s="22"/>
      <c r="C575" s="13"/>
      <c r="D575" s="29"/>
      <c r="E575" s="28"/>
      <c r="F575" s="28"/>
      <c r="G575" s="45"/>
    </row>
    <row r="576" spans="1:24">
      <c r="A576" s="64" t="s">
        <v>111</v>
      </c>
      <c r="B576" s="79" t="s">
        <v>97</v>
      </c>
      <c r="C576" s="47" t="s">
        <v>9</v>
      </c>
      <c r="D576" s="45">
        <f>D582</f>
        <v>11747.22</v>
      </c>
      <c r="E576" s="45">
        <f>E582</f>
        <v>11320.9</v>
      </c>
      <c r="F576" s="45">
        <f>F582</f>
        <v>5998.75</v>
      </c>
      <c r="G576" s="45">
        <f t="shared" ref="G576:G585" si="28">F576/E576*100</f>
        <v>52.988278317094931</v>
      </c>
    </row>
    <row r="577" spans="1:7">
      <c r="A577" s="65"/>
      <c r="B577" s="74"/>
      <c r="C577" s="13" t="s">
        <v>6</v>
      </c>
      <c r="D577" s="29"/>
      <c r="E577" s="28"/>
      <c r="F577" s="28"/>
      <c r="G577" s="45"/>
    </row>
    <row r="578" spans="1:7">
      <c r="A578" s="65"/>
      <c r="B578" s="74"/>
      <c r="C578" s="13" t="s">
        <v>10</v>
      </c>
      <c r="D578" s="28">
        <f t="shared" ref="D578:F579" si="29">D584</f>
        <v>2026.42</v>
      </c>
      <c r="E578" s="28">
        <f t="shared" si="29"/>
        <v>2307.23</v>
      </c>
      <c r="F578" s="28">
        <f t="shared" si="29"/>
        <v>962.39</v>
      </c>
      <c r="G578" s="45">
        <f t="shared" si="28"/>
        <v>41.711922955232026</v>
      </c>
    </row>
    <row r="579" spans="1:7">
      <c r="A579" s="65"/>
      <c r="B579" s="74"/>
      <c r="C579" s="13" t="s">
        <v>16</v>
      </c>
      <c r="D579" s="28">
        <f t="shared" si="29"/>
        <v>9720.7999999999993</v>
      </c>
      <c r="E579" s="28">
        <f t="shared" si="29"/>
        <v>9013.67</v>
      </c>
      <c r="F579" s="28">
        <f t="shared" si="29"/>
        <v>5036.3599999999997</v>
      </c>
      <c r="G579" s="45">
        <f t="shared" si="28"/>
        <v>55.874688112611167</v>
      </c>
    </row>
    <row r="580" spans="1:7">
      <c r="A580" s="66"/>
      <c r="B580" s="75"/>
      <c r="C580" s="13" t="s">
        <v>13</v>
      </c>
      <c r="D580" s="29"/>
      <c r="E580" s="28"/>
      <c r="F580" s="28"/>
      <c r="G580" s="45"/>
    </row>
    <row r="581" spans="1:7">
      <c r="A581" s="42"/>
      <c r="B581" s="44"/>
      <c r="C581" s="13"/>
      <c r="D581" s="29"/>
      <c r="E581" s="28"/>
      <c r="F581" s="28"/>
      <c r="G581" s="45"/>
    </row>
    <row r="582" spans="1:7">
      <c r="A582" s="64" t="s">
        <v>112</v>
      </c>
      <c r="B582" s="79" t="s">
        <v>98</v>
      </c>
      <c r="C582" s="47" t="s">
        <v>9</v>
      </c>
      <c r="D582" s="45">
        <f>D583+D584+D585</f>
        <v>11747.22</v>
      </c>
      <c r="E582" s="45">
        <f>E583+E584+E585</f>
        <v>11320.9</v>
      </c>
      <c r="F582" s="45">
        <f>F583+F584+F585</f>
        <v>5998.75</v>
      </c>
      <c r="G582" s="45">
        <f t="shared" si="28"/>
        <v>52.988278317094931</v>
      </c>
    </row>
    <row r="583" spans="1:7">
      <c r="A583" s="65"/>
      <c r="B583" s="74"/>
      <c r="C583" s="13" t="s">
        <v>6</v>
      </c>
      <c r="D583" s="28"/>
      <c r="E583" s="28"/>
      <c r="F583" s="28"/>
      <c r="G583" s="45"/>
    </row>
    <row r="584" spans="1:7">
      <c r="A584" s="65"/>
      <c r="B584" s="74"/>
      <c r="C584" s="13" t="s">
        <v>10</v>
      </c>
      <c r="D584" s="28">
        <v>2026.42</v>
      </c>
      <c r="E584" s="28">
        <v>2307.23</v>
      </c>
      <c r="F584" s="28">
        <v>962.39</v>
      </c>
      <c r="G584" s="45">
        <f t="shared" si="28"/>
        <v>41.711922955232026</v>
      </c>
    </row>
    <row r="585" spans="1:7">
      <c r="A585" s="65"/>
      <c r="B585" s="74"/>
      <c r="C585" s="13" t="s">
        <v>16</v>
      </c>
      <c r="D585" s="28">
        <v>9720.7999999999993</v>
      </c>
      <c r="E585" s="28">
        <v>9013.67</v>
      </c>
      <c r="F585" s="28">
        <v>5036.3599999999997</v>
      </c>
      <c r="G585" s="45">
        <f t="shared" si="28"/>
        <v>55.874688112611167</v>
      </c>
    </row>
    <row r="586" spans="1:7" ht="26.25" customHeight="1">
      <c r="A586" s="66"/>
      <c r="B586" s="75"/>
      <c r="C586" s="13" t="s">
        <v>13</v>
      </c>
      <c r="D586" s="29"/>
      <c r="E586" s="28"/>
      <c r="F586" s="28"/>
      <c r="G586" s="28"/>
    </row>
    <row r="587" spans="1:7">
      <c r="A587" s="42"/>
      <c r="B587" s="44"/>
      <c r="C587" s="13"/>
      <c r="D587" s="29"/>
      <c r="E587" s="28"/>
      <c r="F587" s="28"/>
      <c r="G587" s="28"/>
    </row>
    <row r="588" spans="1:7">
      <c r="A588" s="64" t="s">
        <v>106</v>
      </c>
      <c r="B588" s="73" t="s">
        <v>99</v>
      </c>
      <c r="C588" s="47" t="s">
        <v>9</v>
      </c>
      <c r="D588" s="29">
        <f t="shared" ref="D588:F589" si="30">D594</f>
        <v>105263.16</v>
      </c>
      <c r="E588" s="29">
        <f t="shared" si="30"/>
        <v>61455.140000000007</v>
      </c>
      <c r="F588" s="29">
        <f t="shared" si="30"/>
        <v>0</v>
      </c>
      <c r="G588" s="45"/>
    </row>
    <row r="589" spans="1:7">
      <c r="A589" s="65"/>
      <c r="B589" s="74"/>
      <c r="C589" s="13" t="s">
        <v>6</v>
      </c>
      <c r="D589" s="29">
        <f>D595</f>
        <v>94000</v>
      </c>
      <c r="E589" s="29">
        <f t="shared" si="30"/>
        <v>54879.44</v>
      </c>
      <c r="F589" s="29">
        <f t="shared" si="30"/>
        <v>0</v>
      </c>
      <c r="G589" s="28"/>
    </row>
    <row r="590" spans="1:7">
      <c r="A590" s="65"/>
      <c r="B590" s="74"/>
      <c r="C590" s="13" t="s">
        <v>10</v>
      </c>
      <c r="D590" s="29">
        <f>D596</f>
        <v>6000</v>
      </c>
      <c r="E590" s="29">
        <f>E596</f>
        <v>3502.94</v>
      </c>
      <c r="F590" s="29">
        <f>F596</f>
        <v>0</v>
      </c>
      <c r="G590" s="28"/>
    </row>
    <row r="591" spans="1:7">
      <c r="A591" s="65"/>
      <c r="B591" s="74"/>
      <c r="C591" s="13" t="s">
        <v>16</v>
      </c>
      <c r="D591" s="29">
        <f>D597</f>
        <v>5263.16</v>
      </c>
      <c r="E591" s="29">
        <f>E597</f>
        <v>3072.76</v>
      </c>
      <c r="F591" s="29">
        <f>F597</f>
        <v>0</v>
      </c>
      <c r="G591" s="28"/>
    </row>
    <row r="592" spans="1:7" ht="27" customHeight="1">
      <c r="A592" s="66"/>
      <c r="B592" s="75"/>
      <c r="C592" s="13" t="s">
        <v>13</v>
      </c>
      <c r="D592" s="29"/>
      <c r="E592" s="28"/>
      <c r="F592" s="28"/>
      <c r="G592" s="28"/>
    </row>
    <row r="593" spans="1:7">
      <c r="A593" s="39"/>
      <c r="B593" s="22"/>
      <c r="C593" s="13"/>
      <c r="D593" s="29"/>
      <c r="E593" s="28"/>
      <c r="F593" s="28"/>
      <c r="G593" s="28"/>
    </row>
    <row r="594" spans="1:7">
      <c r="A594" s="64" t="s">
        <v>107</v>
      </c>
      <c r="B594" s="79" t="s">
        <v>212</v>
      </c>
      <c r="C594" s="47" t="s">
        <v>9</v>
      </c>
      <c r="D594" s="28">
        <f t="shared" ref="D594:F596" si="31">D600</f>
        <v>105263.16</v>
      </c>
      <c r="E594" s="28">
        <f t="shared" si="31"/>
        <v>61455.140000000007</v>
      </c>
      <c r="F594" s="28">
        <f t="shared" si="31"/>
        <v>0</v>
      </c>
      <c r="G594" s="45"/>
    </row>
    <row r="595" spans="1:7">
      <c r="A595" s="65"/>
      <c r="B595" s="74"/>
      <c r="C595" s="13" t="s">
        <v>6</v>
      </c>
      <c r="D595" s="28">
        <f>D601</f>
        <v>94000</v>
      </c>
      <c r="E595" s="28">
        <f t="shared" si="31"/>
        <v>54879.44</v>
      </c>
      <c r="F595" s="28">
        <f t="shared" si="31"/>
        <v>0</v>
      </c>
      <c r="G595" s="28"/>
    </row>
    <row r="596" spans="1:7">
      <c r="A596" s="65"/>
      <c r="B596" s="74"/>
      <c r="C596" s="13" t="s">
        <v>10</v>
      </c>
      <c r="D596" s="28">
        <f>D602</f>
        <v>6000</v>
      </c>
      <c r="E596" s="28">
        <f t="shared" si="31"/>
        <v>3502.94</v>
      </c>
      <c r="F596" s="28">
        <f t="shared" si="31"/>
        <v>0</v>
      </c>
      <c r="G596" s="28"/>
    </row>
    <row r="597" spans="1:7">
      <c r="A597" s="65"/>
      <c r="B597" s="74"/>
      <c r="C597" s="13" t="s">
        <v>16</v>
      </c>
      <c r="D597" s="28">
        <f>D603</f>
        <v>5263.16</v>
      </c>
      <c r="E597" s="28">
        <f>E603</f>
        <v>3072.76</v>
      </c>
      <c r="F597" s="28">
        <f>F603</f>
        <v>0</v>
      </c>
      <c r="G597" s="28"/>
    </row>
    <row r="598" spans="1:7">
      <c r="A598" s="66"/>
      <c r="B598" s="75"/>
      <c r="C598" s="13" t="s">
        <v>13</v>
      </c>
      <c r="D598" s="29"/>
      <c r="E598" s="28"/>
      <c r="F598" s="28"/>
      <c r="G598" s="28"/>
    </row>
    <row r="599" spans="1:7">
      <c r="A599" s="39"/>
      <c r="B599" s="22"/>
      <c r="C599" s="13"/>
      <c r="D599" s="29"/>
      <c r="E599" s="28"/>
      <c r="F599" s="28"/>
      <c r="G599" s="28"/>
    </row>
    <row r="600" spans="1:7">
      <c r="A600" s="64" t="s">
        <v>108</v>
      </c>
      <c r="B600" s="79" t="s">
        <v>109</v>
      </c>
      <c r="C600" s="47" t="s">
        <v>9</v>
      </c>
      <c r="D600" s="45">
        <f>D601+D603+D602</f>
        <v>105263.16</v>
      </c>
      <c r="E600" s="45">
        <f>E601+E602+E603</f>
        <v>61455.140000000007</v>
      </c>
      <c r="F600" s="45">
        <f>F601+F602+F603</f>
        <v>0</v>
      </c>
      <c r="G600" s="45"/>
    </row>
    <row r="601" spans="1:7">
      <c r="A601" s="65"/>
      <c r="B601" s="74"/>
      <c r="C601" s="13" t="s">
        <v>6</v>
      </c>
      <c r="D601" s="28">
        <v>94000</v>
      </c>
      <c r="E601" s="28">
        <v>54879.44</v>
      </c>
      <c r="F601" s="28">
        <v>0</v>
      </c>
      <c r="G601" s="28"/>
    </row>
    <row r="602" spans="1:7">
      <c r="A602" s="65"/>
      <c r="B602" s="74"/>
      <c r="C602" s="13" t="s">
        <v>10</v>
      </c>
      <c r="D602" s="28">
        <v>6000</v>
      </c>
      <c r="E602" s="28">
        <v>3502.94</v>
      </c>
      <c r="F602" s="28">
        <v>0</v>
      </c>
      <c r="G602" s="28"/>
    </row>
    <row r="603" spans="1:7">
      <c r="A603" s="65"/>
      <c r="B603" s="74"/>
      <c r="C603" s="13" t="s">
        <v>16</v>
      </c>
      <c r="D603" s="28">
        <v>5263.16</v>
      </c>
      <c r="E603" s="28">
        <v>3072.76</v>
      </c>
      <c r="F603" s="28">
        <v>0</v>
      </c>
      <c r="G603" s="28"/>
    </row>
    <row r="604" spans="1:7" ht="40.5" customHeight="1">
      <c r="A604" s="66"/>
      <c r="B604" s="75"/>
      <c r="C604" s="13" t="s">
        <v>13</v>
      </c>
      <c r="D604" s="29"/>
      <c r="E604" s="28"/>
      <c r="F604" s="28"/>
      <c r="G604" s="28"/>
    </row>
    <row r="605" spans="1:7">
      <c r="A605" s="40"/>
      <c r="B605" s="33"/>
      <c r="C605" s="13"/>
      <c r="D605" s="29"/>
      <c r="E605" s="28"/>
      <c r="F605" s="28"/>
      <c r="G605" s="28"/>
    </row>
  </sheetData>
  <mergeCells count="205">
    <mergeCell ref="A516:A520"/>
    <mergeCell ref="B516:B520"/>
    <mergeCell ref="A558:A562"/>
    <mergeCell ref="B558:B562"/>
    <mergeCell ref="A534:A538"/>
    <mergeCell ref="B534:B538"/>
    <mergeCell ref="A540:A544"/>
    <mergeCell ref="B540:B544"/>
    <mergeCell ref="A504:A508"/>
    <mergeCell ref="B504:B508"/>
    <mergeCell ref="A510:A514"/>
    <mergeCell ref="B510:B514"/>
    <mergeCell ref="A564:A568"/>
    <mergeCell ref="B564:B568"/>
    <mergeCell ref="A522:A526"/>
    <mergeCell ref="B522:B526"/>
    <mergeCell ref="A528:A532"/>
    <mergeCell ref="B528:B532"/>
    <mergeCell ref="A486:A490"/>
    <mergeCell ref="B486:B490"/>
    <mergeCell ref="A492:A496"/>
    <mergeCell ref="B492:B496"/>
    <mergeCell ref="A498:A502"/>
    <mergeCell ref="B498:B502"/>
    <mergeCell ref="A468:A472"/>
    <mergeCell ref="B468:B472"/>
    <mergeCell ref="A474:A478"/>
    <mergeCell ref="B474:B478"/>
    <mergeCell ref="A480:A484"/>
    <mergeCell ref="B480:B484"/>
    <mergeCell ref="B420:B424"/>
    <mergeCell ref="A426:A430"/>
    <mergeCell ref="B426:B430"/>
    <mergeCell ref="A444:A448"/>
    <mergeCell ref="B444:B448"/>
    <mergeCell ref="A450:A454"/>
    <mergeCell ref="B450:B454"/>
    <mergeCell ref="A378:A382"/>
    <mergeCell ref="B378:B382"/>
    <mergeCell ref="A354:A358"/>
    <mergeCell ref="B354:B358"/>
    <mergeCell ref="A456:A460"/>
    <mergeCell ref="B456:B460"/>
    <mergeCell ref="A396:A400"/>
    <mergeCell ref="B396:B400"/>
    <mergeCell ref="A402:A406"/>
    <mergeCell ref="B402:B406"/>
    <mergeCell ref="A342:A346"/>
    <mergeCell ref="B342:B346"/>
    <mergeCell ref="A348:A352"/>
    <mergeCell ref="B348:B352"/>
    <mergeCell ref="A366:A370"/>
    <mergeCell ref="B366:B370"/>
    <mergeCell ref="A324:A328"/>
    <mergeCell ref="B324:B328"/>
    <mergeCell ref="A330:A334"/>
    <mergeCell ref="B330:B334"/>
    <mergeCell ref="A462:A466"/>
    <mergeCell ref="B462:B466"/>
    <mergeCell ref="A384:A388"/>
    <mergeCell ref="A336:A340"/>
    <mergeCell ref="B384:B388"/>
    <mergeCell ref="A390:A394"/>
    <mergeCell ref="A258:A262"/>
    <mergeCell ref="B258:B262"/>
    <mergeCell ref="A264:A268"/>
    <mergeCell ref="B264:B268"/>
    <mergeCell ref="A270:A274"/>
    <mergeCell ref="B270:B274"/>
    <mergeCell ref="A282:A286"/>
    <mergeCell ref="B282:B286"/>
    <mergeCell ref="A294:A298"/>
    <mergeCell ref="B294:B298"/>
    <mergeCell ref="A306:A310"/>
    <mergeCell ref="B306:B310"/>
    <mergeCell ref="B288:B292"/>
    <mergeCell ref="A234:A238"/>
    <mergeCell ref="B234:B238"/>
    <mergeCell ref="A150:A154"/>
    <mergeCell ref="B150:B154"/>
    <mergeCell ref="A216:A220"/>
    <mergeCell ref="B216:B220"/>
    <mergeCell ref="A222:A226"/>
    <mergeCell ref="B222:B226"/>
    <mergeCell ref="A186:A190"/>
    <mergeCell ref="B186:B190"/>
    <mergeCell ref="A120:A124"/>
    <mergeCell ref="B120:B124"/>
    <mergeCell ref="A126:A130"/>
    <mergeCell ref="B126:B130"/>
    <mergeCell ref="A144:A148"/>
    <mergeCell ref="B144:B148"/>
    <mergeCell ref="A102:A106"/>
    <mergeCell ref="B102:B106"/>
    <mergeCell ref="A114:A118"/>
    <mergeCell ref="B114:B118"/>
    <mergeCell ref="A108:A112"/>
    <mergeCell ref="A198:A202"/>
    <mergeCell ref="B198:B202"/>
    <mergeCell ref="A138:A142"/>
    <mergeCell ref="A180:A184"/>
    <mergeCell ref="B180:B184"/>
    <mergeCell ref="A55:A59"/>
    <mergeCell ref="B55:B59"/>
    <mergeCell ref="A61:A65"/>
    <mergeCell ref="B61:B65"/>
    <mergeCell ref="A49:A53"/>
    <mergeCell ref="B49:B53"/>
    <mergeCell ref="A594:A598"/>
    <mergeCell ref="B594:B598"/>
    <mergeCell ref="A552:A556"/>
    <mergeCell ref="B552:B556"/>
    <mergeCell ref="A576:A580"/>
    <mergeCell ref="A600:A604"/>
    <mergeCell ref="B600:B604"/>
    <mergeCell ref="A588:A592"/>
    <mergeCell ref="A582:A586"/>
    <mergeCell ref="B588:B592"/>
    <mergeCell ref="A192:A196"/>
    <mergeCell ref="B192:B196"/>
    <mergeCell ref="A204:A208"/>
    <mergeCell ref="B13:B17"/>
    <mergeCell ref="B108:B112"/>
    <mergeCell ref="D3:D4"/>
    <mergeCell ref="A13:A17"/>
    <mergeCell ref="A25:A29"/>
    <mergeCell ref="A43:A47"/>
    <mergeCell ref="B43:B47"/>
    <mergeCell ref="B73:B77"/>
    <mergeCell ref="A85:A89"/>
    <mergeCell ref="A1:G1"/>
    <mergeCell ref="B204:B208"/>
    <mergeCell ref="A168:A172"/>
    <mergeCell ref="B168:B172"/>
    <mergeCell ref="A156:A160"/>
    <mergeCell ref="B156:B160"/>
    <mergeCell ref="A132:A136"/>
    <mergeCell ref="F3:G3"/>
    <mergeCell ref="B240:B244"/>
    <mergeCell ref="E3:E4"/>
    <mergeCell ref="B138:B142"/>
    <mergeCell ref="A162:A166"/>
    <mergeCell ref="B162:B166"/>
    <mergeCell ref="A174:A178"/>
    <mergeCell ref="B174:B178"/>
    <mergeCell ref="B228:B232"/>
    <mergeCell ref="A210:A214"/>
    <mergeCell ref="B210:B214"/>
    <mergeCell ref="A246:A250"/>
    <mergeCell ref="B246:B250"/>
    <mergeCell ref="A372:A376"/>
    <mergeCell ref="B372:B376"/>
    <mergeCell ref="B360:B364"/>
    <mergeCell ref="A312:A316"/>
    <mergeCell ref="A252:A256"/>
    <mergeCell ref="B252:B256"/>
    <mergeCell ref="B300:B304"/>
    <mergeCell ref="B276:B280"/>
    <mergeCell ref="B85:B89"/>
    <mergeCell ref="A96:A100"/>
    <mergeCell ref="B96:B100"/>
    <mergeCell ref="A67:A71"/>
    <mergeCell ref="B67:B71"/>
    <mergeCell ref="A79:A83"/>
    <mergeCell ref="B79:B83"/>
    <mergeCell ref="A90:A94"/>
    <mergeCell ref="B90:B94"/>
    <mergeCell ref="A73:A77"/>
    <mergeCell ref="A3:A4"/>
    <mergeCell ref="B3:B4"/>
    <mergeCell ref="C3:C4"/>
    <mergeCell ref="B582:B586"/>
    <mergeCell ref="A438:A442"/>
    <mergeCell ref="B438:B442"/>
    <mergeCell ref="B336:B340"/>
    <mergeCell ref="A360:A364"/>
    <mergeCell ref="A228:A232"/>
    <mergeCell ref="B132:B136"/>
    <mergeCell ref="B576:B580"/>
    <mergeCell ref="A546:A550"/>
    <mergeCell ref="B408:B412"/>
    <mergeCell ref="A408:A412"/>
    <mergeCell ref="B546:B550"/>
    <mergeCell ref="B414:B418"/>
    <mergeCell ref="A414:A418"/>
    <mergeCell ref="A420:A424"/>
    <mergeCell ref="A570:A574"/>
    <mergeCell ref="B570:B574"/>
    <mergeCell ref="A240:A244"/>
    <mergeCell ref="A288:A292"/>
    <mergeCell ref="A276:A280"/>
    <mergeCell ref="B390:B394"/>
    <mergeCell ref="A432:A436"/>
    <mergeCell ref="B432:B436"/>
    <mergeCell ref="B318:B322"/>
    <mergeCell ref="B312:B316"/>
    <mergeCell ref="A300:A304"/>
    <mergeCell ref="A318:A322"/>
    <mergeCell ref="A19:A23"/>
    <mergeCell ref="B19:B23"/>
    <mergeCell ref="A31:A35"/>
    <mergeCell ref="B31:B35"/>
    <mergeCell ref="A37:A41"/>
    <mergeCell ref="B37:B41"/>
    <mergeCell ref="B25:B29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75" fitToWidth="0" fitToHeight="0" orientation="portrait" r:id="rId1"/>
  <rowBreaks count="2" manualBreakCount="2">
    <brk id="138" max="16383" man="1"/>
    <brk id="30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ЦП годовое</vt:lpstr>
      <vt:lpstr>'ЦП годовое'!Область_печати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2013-03-14T12:15:30Z</cp:lastPrinted>
  <dcterms:created xsi:type="dcterms:W3CDTF">2006-09-28T05:33:49Z</dcterms:created>
  <dcterms:modified xsi:type="dcterms:W3CDTF">2018-07-20T14:53:03Z</dcterms:modified>
</cp:coreProperties>
</file>